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99" documentId="13_ncr:1_{FDD45E53-9162-46CD-B872-C6A60798F9BA}" xr6:coauthVersionLast="47" xr6:coauthVersionMax="47" xr10:uidLastSave="{F76C1586-9A22-4490-B15A-6B84C9041E1B}"/>
  <bookViews>
    <workbookView xWindow="-110" yWindow="-110" windowWidth="19420" windowHeight="11500" tabRatio="837" activeTab="7" xr2:uid="{00000000-000D-0000-FFFF-FFFF00000000}"/>
  </bookViews>
  <sheets>
    <sheet name="דצמבר 2025" sheetId="78" r:id="rId1"/>
    <sheet name="ינואר 2026" sheetId="79" r:id="rId2"/>
    <sheet name="פברואר 2026" sheetId="80" r:id="rId3"/>
    <sheet name="מרץ 2026 " sheetId="82" r:id="rId4"/>
    <sheet name="אפריל 2026" sheetId="83" r:id="rId5"/>
    <sheet name="מאי 2026" sheetId="84" r:id="rId6"/>
    <sheet name="יוני 2026" sheetId="85" r:id="rId7"/>
    <sheet name="יולי 2026 " sheetId="87" r:id="rId8"/>
  </sheets>
  <externalReferences>
    <externalReference r:id="rId9"/>
    <externalReference r:id="rId10"/>
  </externalReferences>
  <definedNames>
    <definedName name="_xlnm._FilterDatabase" localSheetId="4" hidden="1">'אפריל 2026'!$A$3:$I$282</definedName>
    <definedName name="_xlnm._FilterDatabase" localSheetId="7" hidden="1">'יולי 2026 '!$A$3:$I$282</definedName>
    <definedName name="_xlnm._FilterDatabase" localSheetId="6" hidden="1">'יוני 2026'!$A$3:$I$282</definedName>
    <definedName name="_xlnm._FilterDatabase" localSheetId="5" hidden="1">'מאי 2026'!$A$3:$I$282</definedName>
    <definedName name="_xlnm._FilterDatabase" localSheetId="3" hidden="1">'מרץ 2026 '!$A$3:$I$282</definedName>
    <definedName name="_xlnm._FilterDatabase" localSheetId="2" hidden="1">'פברואר 2026'!$A$3:$I$282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87" l="1"/>
  <c r="D6" i="87"/>
  <c r="D7" i="87"/>
  <c r="D8" i="87"/>
  <c r="D9" i="87"/>
  <c r="D10" i="87"/>
  <c r="D11" i="87"/>
  <c r="D12" i="87"/>
  <c r="D13" i="87"/>
  <c r="D14" i="87"/>
  <c r="D15" i="87"/>
  <c r="D16" i="87"/>
  <c r="D17" i="87"/>
  <c r="D18" i="87"/>
  <c r="D19" i="87"/>
  <c r="D20" i="87"/>
  <c r="D21" i="87"/>
  <c r="D22" i="87"/>
  <c r="D23" i="87"/>
  <c r="D24" i="87"/>
  <c r="D25" i="87"/>
  <c r="D26" i="87"/>
  <c r="D27" i="87"/>
  <c r="D28" i="87"/>
  <c r="D29" i="87"/>
  <c r="D30" i="87"/>
  <c r="D31" i="87"/>
  <c r="D32" i="87"/>
  <c r="D33" i="87"/>
  <c r="D34" i="87"/>
  <c r="D35" i="87"/>
  <c r="D36" i="87"/>
  <c r="D37" i="87"/>
  <c r="D38" i="87"/>
  <c r="D39" i="87"/>
  <c r="D40" i="87"/>
  <c r="D41" i="87"/>
  <c r="D42" i="87"/>
  <c r="D43" i="87"/>
  <c r="D44" i="87"/>
  <c r="D45" i="87"/>
  <c r="D46" i="87"/>
  <c r="D47" i="87"/>
  <c r="D48" i="87"/>
  <c r="D49" i="87"/>
  <c r="D50" i="87"/>
  <c r="D51" i="87"/>
  <c r="D52" i="87"/>
  <c r="D53" i="87"/>
  <c r="D54" i="87"/>
  <c r="D55" i="87"/>
  <c r="D56" i="87"/>
  <c r="D57" i="87"/>
  <c r="D58" i="87"/>
  <c r="D59" i="87"/>
  <c r="D60" i="87"/>
  <c r="D61" i="87"/>
  <c r="D62" i="87"/>
  <c r="D63" i="87"/>
  <c r="D64" i="87"/>
  <c r="D65" i="87"/>
  <c r="D66" i="87"/>
  <c r="D67" i="87"/>
  <c r="D68" i="87"/>
  <c r="D69" i="87"/>
  <c r="D70" i="87"/>
  <c r="D71" i="87"/>
  <c r="D72" i="87"/>
  <c r="D73" i="87"/>
  <c r="D74" i="87"/>
  <c r="D75" i="87"/>
  <c r="D76" i="87"/>
  <c r="D77" i="87"/>
  <c r="D78" i="87"/>
  <c r="D79" i="87"/>
  <c r="D80" i="87"/>
  <c r="D81" i="87"/>
  <c r="D82" i="87"/>
  <c r="D83" i="87"/>
  <c r="D84" i="87"/>
  <c r="D85" i="87"/>
  <c r="D86" i="87"/>
  <c r="D87" i="87"/>
  <c r="D88" i="87"/>
  <c r="D89" i="87"/>
  <c r="D90" i="87"/>
  <c r="D91" i="87"/>
  <c r="D92" i="87"/>
  <c r="D93" i="87"/>
  <c r="D94" i="87"/>
  <c r="D95" i="87"/>
  <c r="D96" i="87"/>
  <c r="D97" i="87"/>
  <c r="D98" i="87"/>
  <c r="D99" i="87"/>
  <c r="D100" i="87"/>
  <c r="D101" i="87"/>
  <c r="D102" i="87"/>
  <c r="D103" i="87"/>
  <c r="D104" i="87"/>
  <c r="D105" i="87"/>
  <c r="D106" i="87"/>
  <c r="D107" i="87"/>
  <c r="D108" i="87"/>
  <c r="D109" i="87"/>
  <c r="D110" i="87"/>
  <c r="D111" i="87"/>
  <c r="D112" i="87"/>
  <c r="D113" i="87"/>
  <c r="D114" i="87"/>
  <c r="D115" i="87"/>
  <c r="D116" i="87"/>
  <c r="D117" i="87"/>
  <c r="D118" i="87"/>
  <c r="D119" i="87"/>
  <c r="D120" i="87"/>
  <c r="D121" i="87"/>
  <c r="D122" i="87"/>
  <c r="D123" i="87"/>
  <c r="D124" i="87"/>
  <c r="D125" i="87"/>
  <c r="D126" i="87"/>
  <c r="D127" i="87"/>
  <c r="D128" i="87"/>
  <c r="D129" i="87"/>
  <c r="D130" i="87"/>
  <c r="D131" i="87"/>
  <c r="D132" i="87"/>
  <c r="D133" i="87"/>
  <c r="D134" i="87"/>
  <c r="D135" i="87"/>
  <c r="D136" i="87"/>
  <c r="D137" i="87"/>
  <c r="D138" i="87"/>
  <c r="D139" i="87"/>
  <c r="D140" i="87"/>
  <c r="D141" i="87"/>
  <c r="D142" i="87"/>
  <c r="D143" i="87"/>
  <c r="D144" i="87"/>
  <c r="D145" i="87"/>
  <c r="D146" i="87"/>
  <c r="D147" i="87"/>
  <c r="D148" i="87"/>
  <c r="D149" i="87"/>
  <c r="D150" i="87"/>
  <c r="D151" i="87"/>
  <c r="D152" i="87"/>
  <c r="D153" i="87"/>
  <c r="D154" i="87"/>
  <c r="D155" i="87"/>
  <c r="D156" i="87"/>
  <c r="D157" i="87"/>
  <c r="D158" i="87"/>
  <c r="D159" i="87"/>
  <c r="D160" i="87"/>
  <c r="D161" i="87"/>
  <c r="D162" i="87"/>
  <c r="D163" i="87"/>
  <c r="D164" i="87"/>
  <c r="D165" i="87"/>
  <c r="D166" i="87"/>
  <c r="D167" i="87"/>
  <c r="D168" i="87"/>
  <c r="D169" i="87"/>
  <c r="D170" i="87"/>
  <c r="D171" i="87"/>
  <c r="D172" i="87"/>
  <c r="D173" i="87"/>
  <c r="D174" i="87"/>
  <c r="D175" i="87"/>
  <c r="D176" i="87"/>
  <c r="D177" i="87"/>
  <c r="D178" i="87"/>
  <c r="D179" i="87"/>
  <c r="D180" i="87"/>
  <c r="D181" i="87"/>
  <c r="D182" i="87"/>
  <c r="D183" i="87"/>
  <c r="D184" i="87"/>
  <c r="D185" i="87"/>
  <c r="D186" i="87"/>
  <c r="D187" i="87"/>
  <c r="D188" i="87"/>
  <c r="D189" i="87"/>
  <c r="D190" i="87"/>
  <c r="D191" i="87"/>
  <c r="D192" i="87"/>
  <c r="D193" i="87"/>
  <c r="D194" i="87"/>
  <c r="D195" i="87"/>
  <c r="D196" i="87"/>
  <c r="D197" i="87"/>
  <c r="D198" i="87"/>
  <c r="D199" i="87"/>
  <c r="D200" i="87"/>
  <c r="D201" i="87"/>
  <c r="D202" i="87"/>
  <c r="D203" i="87"/>
  <c r="D204" i="87"/>
  <c r="D205" i="87"/>
  <c r="D206" i="87"/>
  <c r="D207" i="87"/>
  <c r="D208" i="87"/>
  <c r="D209" i="87"/>
  <c r="D210" i="87"/>
  <c r="D211" i="87"/>
  <c r="D212" i="87"/>
  <c r="D213" i="87"/>
  <c r="D214" i="87"/>
  <c r="D215" i="87"/>
  <c r="D216" i="87"/>
  <c r="D217" i="87"/>
  <c r="D218" i="87"/>
  <c r="D219" i="87"/>
  <c r="D220" i="87"/>
  <c r="D221" i="87"/>
  <c r="D222" i="87"/>
  <c r="D223" i="87"/>
  <c r="D224" i="87"/>
  <c r="D225" i="87"/>
  <c r="D226" i="87"/>
  <c r="D227" i="87"/>
  <c r="D228" i="87"/>
  <c r="D229" i="87"/>
  <c r="D230" i="87"/>
  <c r="D231" i="87"/>
  <c r="D232" i="87"/>
  <c r="D233" i="87"/>
  <c r="D234" i="87"/>
  <c r="D235" i="87"/>
  <c r="D236" i="87"/>
  <c r="D237" i="87"/>
  <c r="D238" i="87"/>
  <c r="D239" i="87"/>
  <c r="D240" i="87"/>
  <c r="D241" i="87"/>
  <c r="D242" i="87"/>
  <c r="D243" i="87"/>
  <c r="D244" i="87"/>
  <c r="D245" i="87"/>
  <c r="D246" i="87"/>
  <c r="D247" i="87"/>
  <c r="D248" i="87"/>
  <c r="D249" i="87"/>
  <c r="D250" i="87"/>
  <c r="D251" i="87"/>
  <c r="D252" i="87"/>
  <c r="D253" i="87"/>
  <c r="D254" i="87"/>
  <c r="D255" i="87"/>
  <c r="D256" i="87"/>
  <c r="D257" i="87"/>
  <c r="D258" i="87"/>
  <c r="D259" i="87"/>
  <c r="D260" i="87"/>
  <c r="D261" i="87"/>
  <c r="D262" i="87"/>
  <c r="D263" i="87"/>
  <c r="D264" i="87"/>
  <c r="D265" i="87"/>
  <c r="D266" i="87"/>
  <c r="D267" i="87"/>
  <c r="D268" i="87"/>
  <c r="D269" i="87"/>
  <c r="D270" i="87"/>
  <c r="D271" i="87"/>
  <c r="D272" i="87"/>
  <c r="D273" i="87"/>
  <c r="D274" i="87"/>
  <c r="D275" i="87"/>
  <c r="D276" i="87"/>
  <c r="D277" i="87"/>
  <c r="D278" i="87"/>
  <c r="D279" i="87"/>
  <c r="D280" i="87"/>
  <c r="D281" i="87"/>
  <c r="D4" i="87"/>
  <c r="E5" i="87"/>
  <c r="E6" i="87"/>
  <c r="E7" i="87"/>
  <c r="E8" i="87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52" i="87"/>
  <c r="E53" i="87"/>
  <c r="E54" i="87"/>
  <c r="E55" i="87"/>
  <c r="E56" i="87"/>
  <c r="E57" i="87"/>
  <c r="E58" i="87"/>
  <c r="E59" i="87"/>
  <c r="E60" i="87"/>
  <c r="E61" i="87"/>
  <c r="E62" i="87"/>
  <c r="E63" i="87"/>
  <c r="E64" i="87"/>
  <c r="E65" i="87"/>
  <c r="E66" i="87"/>
  <c r="E67" i="87"/>
  <c r="E68" i="87"/>
  <c r="E69" i="87"/>
  <c r="E70" i="87"/>
  <c r="E71" i="87"/>
  <c r="E72" i="87"/>
  <c r="E73" i="87"/>
  <c r="E74" i="87"/>
  <c r="E75" i="87"/>
  <c r="E76" i="87"/>
  <c r="E77" i="87"/>
  <c r="E78" i="87"/>
  <c r="E79" i="87"/>
  <c r="E80" i="87"/>
  <c r="E81" i="87"/>
  <c r="E82" i="87"/>
  <c r="E83" i="87"/>
  <c r="E84" i="87"/>
  <c r="E85" i="87"/>
  <c r="E86" i="87"/>
  <c r="E87" i="87"/>
  <c r="E88" i="87"/>
  <c r="E89" i="87"/>
  <c r="E90" i="87"/>
  <c r="E91" i="87"/>
  <c r="E92" i="87"/>
  <c r="E93" i="87"/>
  <c r="E94" i="87"/>
  <c r="E95" i="87"/>
  <c r="E96" i="87"/>
  <c r="E97" i="87"/>
  <c r="E98" i="87"/>
  <c r="E99" i="87"/>
  <c r="E100" i="87"/>
  <c r="E101" i="87"/>
  <c r="E102" i="87"/>
  <c r="E103" i="87"/>
  <c r="E104" i="87"/>
  <c r="E105" i="87"/>
  <c r="E106" i="87"/>
  <c r="E107" i="87"/>
  <c r="E108" i="87"/>
  <c r="E109" i="87"/>
  <c r="E110" i="87"/>
  <c r="E111" i="87"/>
  <c r="E112" i="87"/>
  <c r="E113" i="87"/>
  <c r="E114" i="87"/>
  <c r="E115" i="87"/>
  <c r="E116" i="87"/>
  <c r="E117" i="87"/>
  <c r="E118" i="87"/>
  <c r="E119" i="87"/>
  <c r="E120" i="87"/>
  <c r="E121" i="87"/>
  <c r="E122" i="87"/>
  <c r="E123" i="87"/>
  <c r="E124" i="87"/>
  <c r="E125" i="87"/>
  <c r="E126" i="87"/>
  <c r="E127" i="87"/>
  <c r="E128" i="87"/>
  <c r="E129" i="87"/>
  <c r="E130" i="87"/>
  <c r="E131" i="87"/>
  <c r="E132" i="87"/>
  <c r="E133" i="87"/>
  <c r="E134" i="87"/>
  <c r="E135" i="87"/>
  <c r="E136" i="87"/>
  <c r="E137" i="87"/>
  <c r="E138" i="87"/>
  <c r="E139" i="87"/>
  <c r="E140" i="87"/>
  <c r="E141" i="87"/>
  <c r="E142" i="87"/>
  <c r="E143" i="87"/>
  <c r="E144" i="87"/>
  <c r="E145" i="87"/>
  <c r="E146" i="87"/>
  <c r="E147" i="87"/>
  <c r="E148" i="87"/>
  <c r="E149" i="87"/>
  <c r="E150" i="87"/>
  <c r="E151" i="87"/>
  <c r="E152" i="87"/>
  <c r="E153" i="87"/>
  <c r="E154" i="87"/>
  <c r="E155" i="87"/>
  <c r="E156" i="87"/>
  <c r="E157" i="87"/>
  <c r="E158" i="87"/>
  <c r="E159" i="87"/>
  <c r="E160" i="87"/>
  <c r="E161" i="87"/>
  <c r="E162" i="87"/>
  <c r="E163" i="87"/>
  <c r="E164" i="87"/>
  <c r="E165" i="87"/>
  <c r="E166" i="87"/>
  <c r="E167" i="87"/>
  <c r="E168" i="87"/>
  <c r="E169" i="87"/>
  <c r="E170" i="87"/>
  <c r="E171" i="87"/>
  <c r="E172" i="87"/>
  <c r="E173" i="87"/>
  <c r="E174" i="87"/>
  <c r="E175" i="87"/>
  <c r="E176" i="87"/>
  <c r="E177" i="87"/>
  <c r="E178" i="87"/>
  <c r="E179" i="87"/>
  <c r="E180" i="87"/>
  <c r="E181" i="87"/>
  <c r="E182" i="87"/>
  <c r="E183" i="87"/>
  <c r="E184" i="87"/>
  <c r="E185" i="87"/>
  <c r="E186" i="87"/>
  <c r="E187" i="87"/>
  <c r="E188" i="87"/>
  <c r="E189" i="87"/>
  <c r="E190" i="87"/>
  <c r="E191" i="87"/>
  <c r="E192" i="87"/>
  <c r="E193" i="87"/>
  <c r="E194" i="87"/>
  <c r="E195" i="87"/>
  <c r="E196" i="87"/>
  <c r="E197" i="87"/>
  <c r="E198" i="87"/>
  <c r="E199" i="87"/>
  <c r="E200" i="87"/>
  <c r="E201" i="87"/>
  <c r="E202" i="87"/>
  <c r="E203" i="87"/>
  <c r="E204" i="87"/>
  <c r="E205" i="87"/>
  <c r="E206" i="87"/>
  <c r="E207" i="87"/>
  <c r="E208" i="87"/>
  <c r="E209" i="87"/>
  <c r="E210" i="87"/>
  <c r="E211" i="87"/>
  <c r="E212" i="87"/>
  <c r="E213" i="87"/>
  <c r="E214" i="87"/>
  <c r="E215" i="87"/>
  <c r="E216" i="87"/>
  <c r="E217" i="87"/>
  <c r="E218" i="87"/>
  <c r="E219" i="87"/>
  <c r="E220" i="87"/>
  <c r="E221" i="87"/>
  <c r="E222" i="87"/>
  <c r="E223" i="87"/>
  <c r="E224" i="87"/>
  <c r="E225" i="87"/>
  <c r="E226" i="87"/>
  <c r="E227" i="87"/>
  <c r="E228" i="87"/>
  <c r="E229" i="87"/>
  <c r="E230" i="87"/>
  <c r="E231" i="87"/>
  <c r="E232" i="87"/>
  <c r="E233" i="87"/>
  <c r="E234" i="87"/>
  <c r="E235" i="87"/>
  <c r="E236" i="87"/>
  <c r="E237" i="87"/>
  <c r="E238" i="87"/>
  <c r="E239" i="87"/>
  <c r="E240" i="87"/>
  <c r="E241" i="87"/>
  <c r="E242" i="87"/>
  <c r="E243" i="87"/>
  <c r="E244" i="87"/>
  <c r="E245" i="87"/>
  <c r="E246" i="87"/>
  <c r="E247" i="87"/>
  <c r="E248" i="87"/>
  <c r="E249" i="87"/>
  <c r="E250" i="87"/>
  <c r="E251" i="87"/>
  <c r="E252" i="87"/>
  <c r="E253" i="87"/>
  <c r="E254" i="87"/>
  <c r="E255" i="87"/>
  <c r="E256" i="87"/>
  <c r="E257" i="87"/>
  <c r="E258" i="87"/>
  <c r="E259" i="87"/>
  <c r="E260" i="87"/>
  <c r="E261" i="87"/>
  <c r="E262" i="87"/>
  <c r="E263" i="87"/>
  <c r="E264" i="87"/>
  <c r="E265" i="87"/>
  <c r="E266" i="87"/>
  <c r="E267" i="87"/>
  <c r="E268" i="87"/>
  <c r="E269" i="87"/>
  <c r="E270" i="87"/>
  <c r="E271" i="87"/>
  <c r="E272" i="87"/>
  <c r="E273" i="87"/>
  <c r="E274" i="87"/>
  <c r="E275" i="87"/>
  <c r="E276" i="87"/>
  <c r="E277" i="87"/>
  <c r="E278" i="87"/>
  <c r="E279" i="87"/>
  <c r="E280" i="87"/>
  <c r="E281" i="87"/>
  <c r="E4" i="87"/>
  <c r="G5" i="87"/>
  <c r="G6" i="87"/>
  <c r="G7" i="87"/>
  <c r="G8" i="87"/>
  <c r="G9" i="87"/>
  <c r="G10" i="87"/>
  <c r="G11" i="87"/>
  <c r="G12" i="87"/>
  <c r="G13" i="87"/>
  <c r="G14" i="87"/>
  <c r="G15" i="87"/>
  <c r="G16" i="87"/>
  <c r="G17" i="87"/>
  <c r="G18" i="87"/>
  <c r="G19" i="87"/>
  <c r="G20" i="87"/>
  <c r="G21" i="87"/>
  <c r="G22" i="87"/>
  <c r="G23" i="87"/>
  <c r="G24" i="87"/>
  <c r="G25" i="87"/>
  <c r="G26" i="87"/>
  <c r="G27" i="87"/>
  <c r="G28" i="87"/>
  <c r="G29" i="87"/>
  <c r="G30" i="87"/>
  <c r="G31" i="87"/>
  <c r="G32" i="87"/>
  <c r="G33" i="87"/>
  <c r="G34" i="87"/>
  <c r="G35" i="87"/>
  <c r="G36" i="87"/>
  <c r="G37" i="87"/>
  <c r="G38" i="87"/>
  <c r="G39" i="87"/>
  <c r="G40" i="87"/>
  <c r="G41" i="87"/>
  <c r="G42" i="87"/>
  <c r="G43" i="87"/>
  <c r="G44" i="87"/>
  <c r="G45" i="87"/>
  <c r="G46" i="87"/>
  <c r="G47" i="87"/>
  <c r="G48" i="87"/>
  <c r="G49" i="87"/>
  <c r="G50" i="87"/>
  <c r="G51" i="87"/>
  <c r="G52" i="87"/>
  <c r="G53" i="87"/>
  <c r="G54" i="87"/>
  <c r="G55" i="87"/>
  <c r="G56" i="87"/>
  <c r="G57" i="87"/>
  <c r="G58" i="87"/>
  <c r="G59" i="87"/>
  <c r="G60" i="87"/>
  <c r="G61" i="87"/>
  <c r="G62" i="87"/>
  <c r="G63" i="87"/>
  <c r="G64" i="87"/>
  <c r="G65" i="87"/>
  <c r="G66" i="87"/>
  <c r="G67" i="87"/>
  <c r="G68" i="87"/>
  <c r="G69" i="87"/>
  <c r="G70" i="87"/>
  <c r="G71" i="87"/>
  <c r="G72" i="87"/>
  <c r="G73" i="87"/>
  <c r="G74" i="87"/>
  <c r="G75" i="87"/>
  <c r="G76" i="87"/>
  <c r="G77" i="87"/>
  <c r="G78" i="87"/>
  <c r="G79" i="87"/>
  <c r="G80" i="87"/>
  <c r="G81" i="87"/>
  <c r="G82" i="87"/>
  <c r="G83" i="87"/>
  <c r="G84" i="87"/>
  <c r="G85" i="87"/>
  <c r="G86" i="87"/>
  <c r="G87" i="87"/>
  <c r="G88" i="87"/>
  <c r="G89" i="87"/>
  <c r="G90" i="87"/>
  <c r="G91" i="87"/>
  <c r="G92" i="87"/>
  <c r="G93" i="87"/>
  <c r="G94" i="87"/>
  <c r="G95" i="87"/>
  <c r="G96" i="87"/>
  <c r="G97" i="87"/>
  <c r="G98" i="87"/>
  <c r="G99" i="87"/>
  <c r="G100" i="87"/>
  <c r="G101" i="87"/>
  <c r="G102" i="87"/>
  <c r="G103" i="87"/>
  <c r="G104" i="87"/>
  <c r="G105" i="87"/>
  <c r="G106" i="87"/>
  <c r="G107" i="87"/>
  <c r="G108" i="87"/>
  <c r="G109" i="87"/>
  <c r="G110" i="87"/>
  <c r="G111" i="87"/>
  <c r="G112" i="87"/>
  <c r="G113" i="87"/>
  <c r="G114" i="87"/>
  <c r="G115" i="87"/>
  <c r="G116" i="87"/>
  <c r="G117" i="87"/>
  <c r="G118" i="87"/>
  <c r="G119" i="87"/>
  <c r="G120" i="87"/>
  <c r="G121" i="87"/>
  <c r="G122" i="87"/>
  <c r="G123" i="87"/>
  <c r="G124" i="87"/>
  <c r="G125" i="87"/>
  <c r="G126" i="87"/>
  <c r="G127" i="87"/>
  <c r="G128" i="87"/>
  <c r="G129" i="87"/>
  <c r="G130" i="87"/>
  <c r="G131" i="87"/>
  <c r="G132" i="87"/>
  <c r="G133" i="87"/>
  <c r="G134" i="87"/>
  <c r="G135" i="87"/>
  <c r="G136" i="87"/>
  <c r="G137" i="87"/>
  <c r="G138" i="87"/>
  <c r="G139" i="87"/>
  <c r="G140" i="87"/>
  <c r="G141" i="87"/>
  <c r="G142" i="87"/>
  <c r="G143" i="87"/>
  <c r="G144" i="87"/>
  <c r="G145" i="87"/>
  <c r="G146" i="87"/>
  <c r="G147" i="87"/>
  <c r="G148" i="87"/>
  <c r="G149" i="87"/>
  <c r="G150" i="87"/>
  <c r="G151" i="87"/>
  <c r="G152" i="87"/>
  <c r="G153" i="87"/>
  <c r="G154" i="87"/>
  <c r="G155" i="87"/>
  <c r="G156" i="87"/>
  <c r="G157" i="87"/>
  <c r="G158" i="87"/>
  <c r="G159" i="87"/>
  <c r="G160" i="87"/>
  <c r="G161" i="87"/>
  <c r="G162" i="87"/>
  <c r="G163" i="87"/>
  <c r="G164" i="87"/>
  <c r="G165" i="87"/>
  <c r="G166" i="87"/>
  <c r="G167" i="87"/>
  <c r="G168" i="87"/>
  <c r="G169" i="87"/>
  <c r="G170" i="87"/>
  <c r="G171" i="87"/>
  <c r="G172" i="87"/>
  <c r="G173" i="87"/>
  <c r="G174" i="87"/>
  <c r="G175" i="87"/>
  <c r="G176" i="87"/>
  <c r="G177" i="87"/>
  <c r="G178" i="87"/>
  <c r="G179" i="87"/>
  <c r="G180" i="87"/>
  <c r="G181" i="87"/>
  <c r="G182" i="87"/>
  <c r="G183" i="87"/>
  <c r="G184" i="87"/>
  <c r="G185" i="87"/>
  <c r="G186" i="87"/>
  <c r="G187" i="87"/>
  <c r="G188" i="87"/>
  <c r="G189" i="87"/>
  <c r="G190" i="87"/>
  <c r="G191" i="87"/>
  <c r="G192" i="87"/>
  <c r="G193" i="87"/>
  <c r="G194" i="87"/>
  <c r="G195" i="87"/>
  <c r="G196" i="87"/>
  <c r="G197" i="87"/>
  <c r="G198" i="87"/>
  <c r="G199" i="87"/>
  <c r="G200" i="87"/>
  <c r="G201" i="87"/>
  <c r="G202" i="87"/>
  <c r="G203" i="87"/>
  <c r="G204" i="87"/>
  <c r="G205" i="87"/>
  <c r="G206" i="87"/>
  <c r="G207" i="87"/>
  <c r="G208" i="87"/>
  <c r="G209" i="87"/>
  <c r="G210" i="87"/>
  <c r="G211" i="87"/>
  <c r="G212" i="87"/>
  <c r="G213" i="87"/>
  <c r="G214" i="87"/>
  <c r="G215" i="87"/>
  <c r="G216" i="87"/>
  <c r="G217" i="87"/>
  <c r="G218" i="87"/>
  <c r="G219" i="87"/>
  <c r="G220" i="87"/>
  <c r="G221" i="87"/>
  <c r="G222" i="87"/>
  <c r="G223" i="87"/>
  <c r="G224" i="87"/>
  <c r="G225" i="87"/>
  <c r="G226" i="87"/>
  <c r="G227" i="87"/>
  <c r="G228" i="87"/>
  <c r="G229" i="87"/>
  <c r="G230" i="87"/>
  <c r="G231" i="87"/>
  <c r="G232" i="87"/>
  <c r="G233" i="87"/>
  <c r="G234" i="87"/>
  <c r="G235" i="87"/>
  <c r="G236" i="87"/>
  <c r="G237" i="87"/>
  <c r="G238" i="87"/>
  <c r="G239" i="87"/>
  <c r="G240" i="87"/>
  <c r="G241" i="87"/>
  <c r="G242" i="87"/>
  <c r="G243" i="87"/>
  <c r="G244" i="87"/>
  <c r="G245" i="87"/>
  <c r="G246" i="87"/>
  <c r="G247" i="87"/>
  <c r="G248" i="87"/>
  <c r="G249" i="87"/>
  <c r="G250" i="87"/>
  <c r="G251" i="87"/>
  <c r="G252" i="87"/>
  <c r="G253" i="87"/>
  <c r="G254" i="87"/>
  <c r="G255" i="87"/>
  <c r="G256" i="87"/>
  <c r="G257" i="87"/>
  <c r="G258" i="87"/>
  <c r="G259" i="87"/>
  <c r="G260" i="87"/>
  <c r="G261" i="87"/>
  <c r="G262" i="87"/>
  <c r="G263" i="87"/>
  <c r="G264" i="87"/>
  <c r="G265" i="87"/>
  <c r="G266" i="87"/>
  <c r="G267" i="87"/>
  <c r="G268" i="87"/>
  <c r="G269" i="87"/>
  <c r="G270" i="87"/>
  <c r="G271" i="87"/>
  <c r="G272" i="87"/>
  <c r="G273" i="87"/>
  <c r="G274" i="87"/>
  <c r="G275" i="87"/>
  <c r="G276" i="87"/>
  <c r="G277" i="87"/>
  <c r="G278" i="87"/>
  <c r="G279" i="87"/>
  <c r="G280" i="87"/>
  <c r="G281" i="87"/>
  <c r="G4" i="87"/>
  <c r="G5" i="85"/>
  <c r="G6" i="85"/>
  <c r="G7" i="85"/>
  <c r="G8" i="85"/>
  <c r="G9" i="85"/>
  <c r="G10" i="85"/>
  <c r="G11" i="85"/>
  <c r="G12" i="85"/>
  <c r="G13" i="85"/>
  <c r="G14" i="85"/>
  <c r="G15" i="85"/>
  <c r="G16" i="85"/>
  <c r="G17" i="85"/>
  <c r="G18" i="85"/>
  <c r="G19" i="85"/>
  <c r="G20" i="85"/>
  <c r="G21" i="85"/>
  <c r="G22" i="85"/>
  <c r="G23" i="85"/>
  <c r="G24" i="85"/>
  <c r="G25" i="85"/>
  <c r="G26" i="85"/>
  <c r="G27" i="85"/>
  <c r="G28" i="85"/>
  <c r="G29" i="85"/>
  <c r="G30" i="85"/>
  <c r="G31" i="85"/>
  <c r="G32" i="85"/>
  <c r="G33" i="85"/>
  <c r="G34" i="85"/>
  <c r="G35" i="85"/>
  <c r="G36" i="85"/>
  <c r="G37" i="85"/>
  <c r="G38" i="85"/>
  <c r="G39" i="85"/>
  <c r="G40" i="85"/>
  <c r="G41" i="85"/>
  <c r="G42" i="85"/>
  <c r="G43" i="85"/>
  <c r="G44" i="85"/>
  <c r="G45" i="85"/>
  <c r="G46" i="85"/>
  <c r="G47" i="85"/>
  <c r="G48" i="85"/>
  <c r="G49" i="85"/>
  <c r="G50" i="85"/>
  <c r="G51" i="85"/>
  <c r="G52" i="85"/>
  <c r="G53" i="85"/>
  <c r="G54" i="85"/>
  <c r="G55" i="85"/>
  <c r="G56" i="85"/>
  <c r="G57" i="85"/>
  <c r="G58" i="85"/>
  <c r="G59" i="85"/>
  <c r="G60" i="85"/>
  <c r="G61" i="85"/>
  <c r="G62" i="85"/>
  <c r="G63" i="85"/>
  <c r="G64" i="85"/>
  <c r="G65" i="85"/>
  <c r="G66" i="85"/>
  <c r="G67" i="85"/>
  <c r="G68" i="85"/>
  <c r="G69" i="85"/>
  <c r="G70" i="85"/>
  <c r="G71" i="85"/>
  <c r="G72" i="85"/>
  <c r="G73" i="85"/>
  <c r="G74" i="85"/>
  <c r="G75" i="85"/>
  <c r="G76" i="85"/>
  <c r="G77" i="85"/>
  <c r="G78" i="85"/>
  <c r="G79" i="85"/>
  <c r="G80" i="85"/>
  <c r="G81" i="85"/>
  <c r="G82" i="85"/>
  <c r="G83" i="85"/>
  <c r="G84" i="85"/>
  <c r="G85" i="85"/>
  <c r="G86" i="85"/>
  <c r="G87" i="85"/>
  <c r="G88" i="85"/>
  <c r="G89" i="85"/>
  <c r="G90" i="85"/>
  <c r="G91" i="85"/>
  <c r="G92" i="85"/>
  <c r="G93" i="85"/>
  <c r="G94" i="85"/>
  <c r="G95" i="85"/>
  <c r="G96" i="85"/>
  <c r="G97" i="85"/>
  <c r="G98" i="85"/>
  <c r="G99" i="85"/>
  <c r="G100" i="85"/>
  <c r="G101" i="85"/>
  <c r="G102" i="85"/>
  <c r="G103" i="85"/>
  <c r="G104" i="85"/>
  <c r="G105" i="85"/>
  <c r="G106" i="85"/>
  <c r="G107" i="85"/>
  <c r="G108" i="85"/>
  <c r="G109" i="85"/>
  <c r="G110" i="85"/>
  <c r="G111" i="85"/>
  <c r="G112" i="85"/>
  <c r="G113" i="85"/>
  <c r="G114" i="85"/>
  <c r="G115" i="85"/>
  <c r="G116" i="85"/>
  <c r="G117" i="85"/>
  <c r="G118" i="85"/>
  <c r="G119" i="85"/>
  <c r="G120" i="85"/>
  <c r="G121" i="85"/>
  <c r="G122" i="85"/>
  <c r="G123" i="85"/>
  <c r="G124" i="85"/>
  <c r="G125" i="85"/>
  <c r="G126" i="85"/>
  <c r="G127" i="85"/>
  <c r="G128" i="85"/>
  <c r="G129" i="85"/>
  <c r="G130" i="85"/>
  <c r="G131" i="85"/>
  <c r="G132" i="85"/>
  <c r="G133" i="85"/>
  <c r="G134" i="85"/>
  <c r="G135" i="85"/>
  <c r="G136" i="85"/>
  <c r="G137" i="85"/>
  <c r="G138" i="85"/>
  <c r="G139" i="85"/>
  <c r="G140" i="85"/>
  <c r="G141" i="85"/>
  <c r="G142" i="85"/>
  <c r="G143" i="85"/>
  <c r="G144" i="85"/>
  <c r="G145" i="85"/>
  <c r="G146" i="85"/>
  <c r="G147" i="85"/>
  <c r="G148" i="85"/>
  <c r="G149" i="85"/>
  <c r="G150" i="85"/>
  <c r="G151" i="85"/>
  <c r="G152" i="85"/>
  <c r="G153" i="85"/>
  <c r="G154" i="85"/>
  <c r="G155" i="85"/>
  <c r="G156" i="85"/>
  <c r="G157" i="85"/>
  <c r="G158" i="85"/>
  <c r="G159" i="85"/>
  <c r="G160" i="85"/>
  <c r="G161" i="85"/>
  <c r="G162" i="85"/>
  <c r="G163" i="85"/>
  <c r="G164" i="85"/>
  <c r="G165" i="85"/>
  <c r="G166" i="85"/>
  <c r="G167" i="85"/>
  <c r="G168" i="85"/>
  <c r="G169" i="85"/>
  <c r="G170" i="85"/>
  <c r="G171" i="85"/>
  <c r="G172" i="85"/>
  <c r="G173" i="85"/>
  <c r="G174" i="85"/>
  <c r="G175" i="85"/>
  <c r="G176" i="85"/>
  <c r="G177" i="85"/>
  <c r="G178" i="85"/>
  <c r="G179" i="85"/>
  <c r="G180" i="85"/>
  <c r="G181" i="85"/>
  <c r="G182" i="85"/>
  <c r="G183" i="85"/>
  <c r="G184" i="85"/>
  <c r="G185" i="85"/>
  <c r="G186" i="85"/>
  <c r="G187" i="85"/>
  <c r="G188" i="85"/>
  <c r="G189" i="85"/>
  <c r="G190" i="85"/>
  <c r="G191" i="85"/>
  <c r="G192" i="85"/>
  <c r="G193" i="85"/>
  <c r="G194" i="85"/>
  <c r="G195" i="85"/>
  <c r="G196" i="85"/>
  <c r="G197" i="85"/>
  <c r="G198" i="85"/>
  <c r="G199" i="85"/>
  <c r="G200" i="85"/>
  <c r="G201" i="85"/>
  <c r="G202" i="85"/>
  <c r="G203" i="85"/>
  <c r="G204" i="85"/>
  <c r="G205" i="85"/>
  <c r="G206" i="85"/>
  <c r="G207" i="85"/>
  <c r="G208" i="85"/>
  <c r="G209" i="85"/>
  <c r="G210" i="85"/>
  <c r="G211" i="85"/>
  <c r="G212" i="85"/>
  <c r="G213" i="85"/>
  <c r="G214" i="85"/>
  <c r="G215" i="85"/>
  <c r="G216" i="85"/>
  <c r="G217" i="85"/>
  <c r="G218" i="85"/>
  <c r="G219" i="85"/>
  <c r="G220" i="85"/>
  <c r="G221" i="85"/>
  <c r="G222" i="85"/>
  <c r="G223" i="85"/>
  <c r="G224" i="85"/>
  <c r="G225" i="85"/>
  <c r="G226" i="85"/>
  <c r="G227" i="85"/>
  <c r="G228" i="85"/>
  <c r="G229" i="85"/>
  <c r="G230" i="85"/>
  <c r="G231" i="85"/>
  <c r="G232" i="85"/>
  <c r="G233" i="85"/>
  <c r="G234" i="85"/>
  <c r="G235" i="85"/>
  <c r="G236" i="85"/>
  <c r="G237" i="85"/>
  <c r="G238" i="85"/>
  <c r="G239" i="85"/>
  <c r="G240" i="85"/>
  <c r="G241" i="85"/>
  <c r="G242" i="85"/>
  <c r="G243" i="85"/>
  <c r="G244" i="85"/>
  <c r="G245" i="85"/>
  <c r="G246" i="85"/>
  <c r="G247" i="85"/>
  <c r="G248" i="85"/>
  <c r="G249" i="85"/>
  <c r="G250" i="85"/>
  <c r="G251" i="85"/>
  <c r="G252" i="85"/>
  <c r="G253" i="85"/>
  <c r="G254" i="85"/>
  <c r="G255" i="85"/>
  <c r="G256" i="85"/>
  <c r="G257" i="85"/>
  <c r="G258" i="85"/>
  <c r="G259" i="85"/>
  <c r="G260" i="85"/>
  <c r="G261" i="85"/>
  <c r="G262" i="85"/>
  <c r="G263" i="85"/>
  <c r="G264" i="85"/>
  <c r="G265" i="85"/>
  <c r="G266" i="85"/>
  <c r="G267" i="85"/>
  <c r="G268" i="85"/>
  <c r="G269" i="85"/>
  <c r="G270" i="85"/>
  <c r="G271" i="85"/>
  <c r="G272" i="85"/>
  <c r="G273" i="85"/>
  <c r="G274" i="85"/>
  <c r="G275" i="85"/>
  <c r="G276" i="85"/>
  <c r="G277" i="85"/>
  <c r="G278" i="85"/>
  <c r="G279" i="85"/>
  <c r="G280" i="85"/>
  <c r="G281" i="85"/>
  <c r="G4" i="85"/>
  <c r="F5" i="85"/>
  <c r="F6" i="85"/>
  <c r="F7" i="85"/>
  <c r="F8" i="85"/>
  <c r="F9" i="85"/>
  <c r="F10" i="85"/>
  <c r="F11" i="85"/>
  <c r="F12" i="85"/>
  <c r="F13" i="85"/>
  <c r="F14" i="85"/>
  <c r="F15" i="85"/>
  <c r="F16" i="85"/>
  <c r="F17" i="85"/>
  <c r="F18" i="85"/>
  <c r="F19" i="85"/>
  <c r="F20" i="85"/>
  <c r="F21" i="85"/>
  <c r="F22" i="85"/>
  <c r="F23" i="85"/>
  <c r="F24" i="85"/>
  <c r="F25" i="85"/>
  <c r="F26" i="85"/>
  <c r="F27" i="85"/>
  <c r="F28" i="85"/>
  <c r="F29" i="85"/>
  <c r="F30" i="85"/>
  <c r="F31" i="85"/>
  <c r="F32" i="85"/>
  <c r="F33" i="85"/>
  <c r="F34" i="85"/>
  <c r="F35" i="85"/>
  <c r="F36" i="85"/>
  <c r="F37" i="85"/>
  <c r="F38" i="85"/>
  <c r="F39" i="85"/>
  <c r="F40" i="85"/>
  <c r="F41" i="85"/>
  <c r="F42" i="85"/>
  <c r="F43" i="85"/>
  <c r="F44" i="85"/>
  <c r="F45" i="85"/>
  <c r="F46" i="85"/>
  <c r="F47" i="85"/>
  <c r="F48" i="85"/>
  <c r="F49" i="85"/>
  <c r="F50" i="85"/>
  <c r="F51" i="85"/>
  <c r="F52" i="85"/>
  <c r="F53" i="85"/>
  <c r="F54" i="85"/>
  <c r="F55" i="85"/>
  <c r="F56" i="85"/>
  <c r="F57" i="85"/>
  <c r="F58" i="85"/>
  <c r="F59" i="85"/>
  <c r="F60" i="85"/>
  <c r="F61" i="85"/>
  <c r="F62" i="85"/>
  <c r="F63" i="85"/>
  <c r="F64" i="85"/>
  <c r="F65" i="85"/>
  <c r="F66" i="85"/>
  <c r="F67" i="85"/>
  <c r="F68" i="85"/>
  <c r="F69" i="85"/>
  <c r="F70" i="85"/>
  <c r="F71" i="85"/>
  <c r="F72" i="85"/>
  <c r="F73" i="85"/>
  <c r="F74" i="85"/>
  <c r="F75" i="85"/>
  <c r="F76" i="85"/>
  <c r="F77" i="85"/>
  <c r="F78" i="85"/>
  <c r="F79" i="85"/>
  <c r="F80" i="85"/>
  <c r="F81" i="85"/>
  <c r="F82" i="85"/>
  <c r="F83" i="85"/>
  <c r="F84" i="85"/>
  <c r="F85" i="85"/>
  <c r="F86" i="85"/>
  <c r="F87" i="85"/>
  <c r="F88" i="85"/>
  <c r="F89" i="85"/>
  <c r="F90" i="85"/>
  <c r="F91" i="85"/>
  <c r="F92" i="85"/>
  <c r="F93" i="85"/>
  <c r="F94" i="85"/>
  <c r="F95" i="85"/>
  <c r="F96" i="85"/>
  <c r="F97" i="85"/>
  <c r="F98" i="85"/>
  <c r="F99" i="85"/>
  <c r="F100" i="85"/>
  <c r="F101" i="85"/>
  <c r="F102" i="85"/>
  <c r="F103" i="85"/>
  <c r="F104" i="85"/>
  <c r="F105" i="85"/>
  <c r="F106" i="85"/>
  <c r="F107" i="85"/>
  <c r="F108" i="85"/>
  <c r="F109" i="85"/>
  <c r="F110" i="85"/>
  <c r="F111" i="85"/>
  <c r="F112" i="85"/>
  <c r="F113" i="85"/>
  <c r="F114" i="85"/>
  <c r="F115" i="85"/>
  <c r="F116" i="85"/>
  <c r="F117" i="85"/>
  <c r="F118" i="85"/>
  <c r="F119" i="85"/>
  <c r="F120" i="85"/>
  <c r="F121" i="85"/>
  <c r="F122" i="85"/>
  <c r="F123" i="85"/>
  <c r="F124" i="85"/>
  <c r="F125" i="85"/>
  <c r="F126" i="85"/>
  <c r="F127" i="85"/>
  <c r="F128" i="85"/>
  <c r="F129" i="85"/>
  <c r="F130" i="85"/>
  <c r="F131" i="85"/>
  <c r="F132" i="85"/>
  <c r="F133" i="85"/>
  <c r="F134" i="85"/>
  <c r="F135" i="85"/>
  <c r="F136" i="85"/>
  <c r="F137" i="85"/>
  <c r="F138" i="85"/>
  <c r="F139" i="85"/>
  <c r="F140" i="85"/>
  <c r="F141" i="85"/>
  <c r="F142" i="85"/>
  <c r="F143" i="85"/>
  <c r="F144" i="85"/>
  <c r="F145" i="85"/>
  <c r="F146" i="85"/>
  <c r="F147" i="85"/>
  <c r="F148" i="85"/>
  <c r="F149" i="85"/>
  <c r="F150" i="85"/>
  <c r="F151" i="85"/>
  <c r="F152" i="85"/>
  <c r="F153" i="85"/>
  <c r="F154" i="85"/>
  <c r="F155" i="85"/>
  <c r="F156" i="85"/>
  <c r="F157" i="85"/>
  <c r="F158" i="85"/>
  <c r="F159" i="85"/>
  <c r="F160" i="85"/>
  <c r="F161" i="85"/>
  <c r="F162" i="85"/>
  <c r="F163" i="85"/>
  <c r="F164" i="85"/>
  <c r="F165" i="85"/>
  <c r="F166" i="85"/>
  <c r="F167" i="85"/>
  <c r="F168" i="85"/>
  <c r="F169" i="85"/>
  <c r="F170" i="85"/>
  <c r="F171" i="85"/>
  <c r="F172" i="85"/>
  <c r="F173" i="85"/>
  <c r="F174" i="85"/>
  <c r="F175" i="85"/>
  <c r="F176" i="85"/>
  <c r="F177" i="85"/>
  <c r="F178" i="85"/>
  <c r="F179" i="85"/>
  <c r="F180" i="85"/>
  <c r="F181" i="85"/>
  <c r="F182" i="85"/>
  <c r="F183" i="85"/>
  <c r="F184" i="85"/>
  <c r="F185" i="85"/>
  <c r="F186" i="85"/>
  <c r="F187" i="85"/>
  <c r="F188" i="85"/>
  <c r="F189" i="85"/>
  <c r="F190" i="85"/>
  <c r="F191" i="85"/>
  <c r="F192" i="85"/>
  <c r="F193" i="85"/>
  <c r="F194" i="85"/>
  <c r="F195" i="85"/>
  <c r="F196" i="85"/>
  <c r="F197" i="85"/>
  <c r="F198" i="85"/>
  <c r="F199" i="85"/>
  <c r="F200" i="85"/>
  <c r="F201" i="85"/>
  <c r="F202" i="85"/>
  <c r="F203" i="85"/>
  <c r="F204" i="85"/>
  <c r="F205" i="85"/>
  <c r="F206" i="85"/>
  <c r="F207" i="85"/>
  <c r="F208" i="85"/>
  <c r="F209" i="85"/>
  <c r="F210" i="85"/>
  <c r="F211" i="85"/>
  <c r="F212" i="85"/>
  <c r="F213" i="85"/>
  <c r="F214" i="85"/>
  <c r="F215" i="85"/>
  <c r="F216" i="85"/>
  <c r="F217" i="85"/>
  <c r="F218" i="85"/>
  <c r="F219" i="85"/>
  <c r="F220" i="85"/>
  <c r="F221" i="85"/>
  <c r="F222" i="85"/>
  <c r="F223" i="85"/>
  <c r="F224" i="85"/>
  <c r="F225" i="85"/>
  <c r="F226" i="85"/>
  <c r="F227" i="85"/>
  <c r="F228" i="85"/>
  <c r="F229" i="85"/>
  <c r="F230" i="85"/>
  <c r="F231" i="85"/>
  <c r="F232" i="85"/>
  <c r="F233" i="85"/>
  <c r="F234" i="85"/>
  <c r="F235" i="85"/>
  <c r="F236" i="85"/>
  <c r="F237" i="85"/>
  <c r="F238" i="85"/>
  <c r="F239" i="85"/>
  <c r="F240" i="85"/>
  <c r="F241" i="85"/>
  <c r="F242" i="85"/>
  <c r="F243" i="85"/>
  <c r="F244" i="85"/>
  <c r="F245" i="85"/>
  <c r="F246" i="85"/>
  <c r="F247" i="85"/>
  <c r="F248" i="85"/>
  <c r="F249" i="85"/>
  <c r="F250" i="85"/>
  <c r="F251" i="85"/>
  <c r="F252" i="85"/>
  <c r="F253" i="85"/>
  <c r="F254" i="85"/>
  <c r="F255" i="85"/>
  <c r="F256" i="85"/>
  <c r="F257" i="85"/>
  <c r="F258" i="85"/>
  <c r="F259" i="85"/>
  <c r="F260" i="85"/>
  <c r="F261" i="85"/>
  <c r="F262" i="85"/>
  <c r="F263" i="85"/>
  <c r="F264" i="85"/>
  <c r="F265" i="85"/>
  <c r="F266" i="85"/>
  <c r="F267" i="85"/>
  <c r="F268" i="85"/>
  <c r="F269" i="85"/>
  <c r="F270" i="85"/>
  <c r="F271" i="85"/>
  <c r="F272" i="85"/>
  <c r="F273" i="85"/>
  <c r="F274" i="85"/>
  <c r="F275" i="85"/>
  <c r="F276" i="85"/>
  <c r="F277" i="85"/>
  <c r="F278" i="85"/>
  <c r="F279" i="85"/>
  <c r="F280" i="85"/>
  <c r="F281" i="85"/>
  <c r="F4" i="85"/>
  <c r="E5" i="85"/>
  <c r="E6" i="85"/>
  <c r="E7" i="85"/>
  <c r="E8" i="85"/>
  <c r="E9" i="85"/>
  <c r="E10" i="85"/>
  <c r="E11" i="85"/>
  <c r="E12" i="85"/>
  <c r="E13" i="85"/>
  <c r="E14" i="85"/>
  <c r="E15" i="85"/>
  <c r="E16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49" i="85"/>
  <c r="E50" i="85"/>
  <c r="E51" i="85"/>
  <c r="E52" i="85"/>
  <c r="E53" i="85"/>
  <c r="E54" i="85"/>
  <c r="E55" i="85"/>
  <c r="E56" i="85"/>
  <c r="E57" i="85"/>
  <c r="E58" i="85"/>
  <c r="E59" i="85"/>
  <c r="E60" i="85"/>
  <c r="E61" i="85"/>
  <c r="E62" i="85"/>
  <c r="E63" i="85"/>
  <c r="E64" i="85"/>
  <c r="E65" i="85"/>
  <c r="E66" i="85"/>
  <c r="E67" i="85"/>
  <c r="E68" i="85"/>
  <c r="E69" i="85"/>
  <c r="E70" i="85"/>
  <c r="E71" i="85"/>
  <c r="E72" i="85"/>
  <c r="E73" i="85"/>
  <c r="E74" i="85"/>
  <c r="E75" i="85"/>
  <c r="E76" i="85"/>
  <c r="E77" i="85"/>
  <c r="E78" i="85"/>
  <c r="E79" i="85"/>
  <c r="E80" i="85"/>
  <c r="E81" i="85"/>
  <c r="E82" i="85"/>
  <c r="E83" i="85"/>
  <c r="E84" i="85"/>
  <c r="E85" i="85"/>
  <c r="E86" i="85"/>
  <c r="E87" i="85"/>
  <c r="E88" i="85"/>
  <c r="E89" i="85"/>
  <c r="E90" i="85"/>
  <c r="E91" i="85"/>
  <c r="E92" i="85"/>
  <c r="E93" i="85"/>
  <c r="E94" i="85"/>
  <c r="E95" i="85"/>
  <c r="E96" i="85"/>
  <c r="E97" i="85"/>
  <c r="E98" i="85"/>
  <c r="E99" i="85"/>
  <c r="E100" i="85"/>
  <c r="E101" i="85"/>
  <c r="E102" i="85"/>
  <c r="E103" i="85"/>
  <c r="E104" i="85"/>
  <c r="E105" i="85"/>
  <c r="E106" i="85"/>
  <c r="E107" i="85"/>
  <c r="E108" i="85"/>
  <c r="E109" i="85"/>
  <c r="E110" i="85"/>
  <c r="E111" i="85"/>
  <c r="E112" i="85"/>
  <c r="E113" i="85"/>
  <c r="E114" i="85"/>
  <c r="E115" i="85"/>
  <c r="E116" i="85"/>
  <c r="E117" i="85"/>
  <c r="E118" i="85"/>
  <c r="E119" i="85"/>
  <c r="E120" i="85"/>
  <c r="E121" i="85"/>
  <c r="E122" i="85"/>
  <c r="E123" i="85"/>
  <c r="E124" i="85"/>
  <c r="E125" i="85"/>
  <c r="E126" i="85"/>
  <c r="E127" i="85"/>
  <c r="E128" i="85"/>
  <c r="E129" i="85"/>
  <c r="E130" i="85"/>
  <c r="E131" i="85"/>
  <c r="E132" i="85"/>
  <c r="E133" i="85"/>
  <c r="E134" i="85"/>
  <c r="E135" i="85"/>
  <c r="E136" i="85"/>
  <c r="E137" i="85"/>
  <c r="E138" i="85"/>
  <c r="E139" i="85"/>
  <c r="E140" i="85"/>
  <c r="E141" i="85"/>
  <c r="E142" i="85"/>
  <c r="E143" i="85"/>
  <c r="E144" i="85"/>
  <c r="E145" i="85"/>
  <c r="E146" i="85"/>
  <c r="E147" i="85"/>
  <c r="E148" i="85"/>
  <c r="E149" i="85"/>
  <c r="E150" i="85"/>
  <c r="E151" i="85"/>
  <c r="E152" i="85"/>
  <c r="E153" i="85"/>
  <c r="E154" i="85"/>
  <c r="E155" i="85"/>
  <c r="E156" i="85"/>
  <c r="E157" i="85"/>
  <c r="E158" i="85"/>
  <c r="E159" i="85"/>
  <c r="E160" i="85"/>
  <c r="E161" i="85"/>
  <c r="E162" i="85"/>
  <c r="E163" i="85"/>
  <c r="E164" i="85"/>
  <c r="E165" i="85"/>
  <c r="E166" i="85"/>
  <c r="E167" i="85"/>
  <c r="E168" i="85"/>
  <c r="E169" i="85"/>
  <c r="E170" i="85"/>
  <c r="E171" i="85"/>
  <c r="E172" i="85"/>
  <c r="E173" i="85"/>
  <c r="E174" i="85"/>
  <c r="E175" i="85"/>
  <c r="E176" i="85"/>
  <c r="E177" i="85"/>
  <c r="E178" i="85"/>
  <c r="E179" i="85"/>
  <c r="E180" i="85"/>
  <c r="E181" i="85"/>
  <c r="E182" i="85"/>
  <c r="E183" i="85"/>
  <c r="E184" i="85"/>
  <c r="E185" i="85"/>
  <c r="E186" i="85"/>
  <c r="E187" i="85"/>
  <c r="E188" i="85"/>
  <c r="E189" i="85"/>
  <c r="E190" i="85"/>
  <c r="E191" i="85"/>
  <c r="E192" i="85"/>
  <c r="E193" i="85"/>
  <c r="E194" i="85"/>
  <c r="E195" i="85"/>
  <c r="E196" i="85"/>
  <c r="E197" i="85"/>
  <c r="E198" i="85"/>
  <c r="E199" i="85"/>
  <c r="E200" i="85"/>
  <c r="E201" i="85"/>
  <c r="E202" i="85"/>
  <c r="E203" i="85"/>
  <c r="E204" i="85"/>
  <c r="E205" i="85"/>
  <c r="E206" i="85"/>
  <c r="E207" i="85"/>
  <c r="E208" i="85"/>
  <c r="E209" i="85"/>
  <c r="E210" i="85"/>
  <c r="E211" i="85"/>
  <c r="E212" i="85"/>
  <c r="E213" i="85"/>
  <c r="E214" i="85"/>
  <c r="E215" i="85"/>
  <c r="E216" i="85"/>
  <c r="E217" i="85"/>
  <c r="E218" i="85"/>
  <c r="E219" i="85"/>
  <c r="E220" i="85"/>
  <c r="E221" i="85"/>
  <c r="E222" i="85"/>
  <c r="E223" i="85"/>
  <c r="E224" i="85"/>
  <c r="E225" i="85"/>
  <c r="E226" i="85"/>
  <c r="E227" i="85"/>
  <c r="E228" i="85"/>
  <c r="E229" i="85"/>
  <c r="E230" i="85"/>
  <c r="E231" i="85"/>
  <c r="E232" i="85"/>
  <c r="E233" i="85"/>
  <c r="E234" i="85"/>
  <c r="E235" i="85"/>
  <c r="E236" i="85"/>
  <c r="E237" i="85"/>
  <c r="E238" i="85"/>
  <c r="E239" i="85"/>
  <c r="E240" i="85"/>
  <c r="E241" i="85"/>
  <c r="E242" i="85"/>
  <c r="E243" i="85"/>
  <c r="E244" i="85"/>
  <c r="E245" i="85"/>
  <c r="E246" i="85"/>
  <c r="E247" i="85"/>
  <c r="E248" i="85"/>
  <c r="E249" i="85"/>
  <c r="E250" i="85"/>
  <c r="E251" i="85"/>
  <c r="E252" i="85"/>
  <c r="E253" i="85"/>
  <c r="E254" i="85"/>
  <c r="E255" i="85"/>
  <c r="E256" i="85"/>
  <c r="E257" i="85"/>
  <c r="E258" i="85"/>
  <c r="E259" i="85"/>
  <c r="E260" i="85"/>
  <c r="E261" i="85"/>
  <c r="E262" i="85"/>
  <c r="E263" i="85"/>
  <c r="E264" i="85"/>
  <c r="E265" i="85"/>
  <c r="E266" i="85"/>
  <c r="E267" i="85"/>
  <c r="E268" i="85"/>
  <c r="E269" i="85"/>
  <c r="E270" i="85"/>
  <c r="E271" i="85"/>
  <c r="E272" i="85"/>
  <c r="E273" i="85"/>
  <c r="E274" i="85"/>
  <c r="E275" i="85"/>
  <c r="E276" i="85"/>
  <c r="E277" i="85"/>
  <c r="E278" i="85"/>
  <c r="E279" i="85"/>
  <c r="E280" i="85"/>
  <c r="E281" i="85"/>
  <c r="E4" i="85"/>
  <c r="D5" i="85"/>
  <c r="D6" i="85"/>
  <c r="D7" i="85"/>
  <c r="D8" i="85"/>
  <c r="D9" i="85"/>
  <c r="D10" i="85"/>
  <c r="D11" i="85"/>
  <c r="D12" i="85"/>
  <c r="D13" i="85"/>
  <c r="D14" i="85"/>
  <c r="D15" i="85"/>
  <c r="D16" i="85"/>
  <c r="D17" i="85"/>
  <c r="D18" i="85"/>
  <c r="D19" i="85"/>
  <c r="D20" i="85"/>
  <c r="D21" i="85"/>
  <c r="D22" i="85"/>
  <c r="D23" i="85"/>
  <c r="D24" i="85"/>
  <c r="D25" i="85"/>
  <c r="D26" i="85"/>
  <c r="D27" i="85"/>
  <c r="D28" i="85"/>
  <c r="D29" i="85"/>
  <c r="D30" i="85"/>
  <c r="D31" i="85"/>
  <c r="D32" i="85"/>
  <c r="D33" i="85"/>
  <c r="D34" i="85"/>
  <c r="D35" i="85"/>
  <c r="D36" i="85"/>
  <c r="D37" i="85"/>
  <c r="D38" i="85"/>
  <c r="D39" i="85"/>
  <c r="D40" i="85"/>
  <c r="D41" i="85"/>
  <c r="D42" i="85"/>
  <c r="D43" i="85"/>
  <c r="D44" i="85"/>
  <c r="D45" i="85"/>
  <c r="D46" i="85"/>
  <c r="D47" i="85"/>
  <c r="D48" i="85"/>
  <c r="D49" i="85"/>
  <c r="D50" i="85"/>
  <c r="D51" i="85"/>
  <c r="D52" i="85"/>
  <c r="D53" i="85"/>
  <c r="D54" i="85"/>
  <c r="D55" i="85"/>
  <c r="D56" i="85"/>
  <c r="D57" i="85"/>
  <c r="D58" i="85"/>
  <c r="D59" i="85"/>
  <c r="D60" i="85"/>
  <c r="D61" i="85"/>
  <c r="D62" i="85"/>
  <c r="D63" i="85"/>
  <c r="D64" i="85"/>
  <c r="D65" i="85"/>
  <c r="D66" i="85"/>
  <c r="D67" i="85"/>
  <c r="D68" i="85"/>
  <c r="D69" i="85"/>
  <c r="D70" i="85"/>
  <c r="D71" i="85"/>
  <c r="D72" i="85"/>
  <c r="D73" i="85"/>
  <c r="D74" i="85"/>
  <c r="D75" i="85"/>
  <c r="D76" i="85"/>
  <c r="D77" i="85"/>
  <c r="D78" i="85"/>
  <c r="D79" i="85"/>
  <c r="D80" i="85"/>
  <c r="D81" i="85"/>
  <c r="D82" i="85"/>
  <c r="D83" i="85"/>
  <c r="D84" i="85"/>
  <c r="D85" i="85"/>
  <c r="D86" i="85"/>
  <c r="D87" i="85"/>
  <c r="D88" i="85"/>
  <c r="D89" i="85"/>
  <c r="D90" i="85"/>
  <c r="D91" i="85"/>
  <c r="D92" i="85"/>
  <c r="D93" i="85"/>
  <c r="D94" i="85"/>
  <c r="D95" i="85"/>
  <c r="D96" i="85"/>
  <c r="D97" i="85"/>
  <c r="D98" i="85"/>
  <c r="D99" i="85"/>
  <c r="D100" i="85"/>
  <c r="D101" i="85"/>
  <c r="D102" i="85"/>
  <c r="D103" i="85"/>
  <c r="D104" i="85"/>
  <c r="D105" i="85"/>
  <c r="D106" i="85"/>
  <c r="D107" i="85"/>
  <c r="D108" i="85"/>
  <c r="D109" i="85"/>
  <c r="D110" i="85"/>
  <c r="D111" i="85"/>
  <c r="D112" i="85"/>
  <c r="D113" i="85"/>
  <c r="D114" i="85"/>
  <c r="D115" i="85"/>
  <c r="D116" i="85"/>
  <c r="D117" i="85"/>
  <c r="D118" i="85"/>
  <c r="D119" i="85"/>
  <c r="D120" i="85"/>
  <c r="D121" i="85"/>
  <c r="D122" i="85"/>
  <c r="D123" i="85"/>
  <c r="D124" i="85"/>
  <c r="D125" i="85"/>
  <c r="D126" i="85"/>
  <c r="D127" i="85"/>
  <c r="D128" i="85"/>
  <c r="D129" i="85"/>
  <c r="D130" i="85"/>
  <c r="D131" i="85"/>
  <c r="D132" i="85"/>
  <c r="D133" i="85"/>
  <c r="D134" i="85"/>
  <c r="D135" i="85"/>
  <c r="D136" i="85"/>
  <c r="D137" i="85"/>
  <c r="D138" i="85"/>
  <c r="D139" i="85"/>
  <c r="D140" i="85"/>
  <c r="D141" i="85"/>
  <c r="D142" i="85"/>
  <c r="D143" i="85"/>
  <c r="D144" i="85"/>
  <c r="D145" i="85"/>
  <c r="D146" i="85"/>
  <c r="D147" i="85"/>
  <c r="D148" i="85"/>
  <c r="D149" i="85"/>
  <c r="D150" i="85"/>
  <c r="D151" i="85"/>
  <c r="D152" i="85"/>
  <c r="D153" i="85"/>
  <c r="D154" i="85"/>
  <c r="D155" i="85"/>
  <c r="D156" i="85"/>
  <c r="D157" i="85"/>
  <c r="D158" i="85"/>
  <c r="D159" i="85"/>
  <c r="D160" i="85"/>
  <c r="D161" i="85"/>
  <c r="D162" i="85"/>
  <c r="D163" i="85"/>
  <c r="D164" i="85"/>
  <c r="D165" i="85"/>
  <c r="D166" i="85"/>
  <c r="D167" i="85"/>
  <c r="D168" i="85"/>
  <c r="D169" i="85"/>
  <c r="D170" i="85"/>
  <c r="D171" i="85"/>
  <c r="D172" i="85"/>
  <c r="D173" i="85"/>
  <c r="D174" i="85"/>
  <c r="D175" i="85"/>
  <c r="D176" i="85"/>
  <c r="D177" i="85"/>
  <c r="D178" i="85"/>
  <c r="D179" i="85"/>
  <c r="D180" i="85"/>
  <c r="D181" i="85"/>
  <c r="D182" i="85"/>
  <c r="D183" i="85"/>
  <c r="D184" i="85"/>
  <c r="D185" i="85"/>
  <c r="D186" i="85"/>
  <c r="D187" i="85"/>
  <c r="D188" i="85"/>
  <c r="D189" i="85"/>
  <c r="D190" i="85"/>
  <c r="D191" i="85"/>
  <c r="D192" i="85"/>
  <c r="D193" i="85"/>
  <c r="D194" i="85"/>
  <c r="D195" i="85"/>
  <c r="D196" i="85"/>
  <c r="D197" i="85"/>
  <c r="D198" i="85"/>
  <c r="D199" i="85"/>
  <c r="D200" i="85"/>
  <c r="D201" i="85"/>
  <c r="D202" i="85"/>
  <c r="D203" i="85"/>
  <c r="D204" i="85"/>
  <c r="D205" i="85"/>
  <c r="D206" i="85"/>
  <c r="D207" i="85"/>
  <c r="D208" i="85"/>
  <c r="D209" i="85"/>
  <c r="D210" i="85"/>
  <c r="D211" i="85"/>
  <c r="D212" i="85"/>
  <c r="D213" i="85"/>
  <c r="D214" i="85"/>
  <c r="D215" i="85"/>
  <c r="D216" i="85"/>
  <c r="D217" i="85"/>
  <c r="D218" i="85"/>
  <c r="D219" i="85"/>
  <c r="D220" i="85"/>
  <c r="D221" i="85"/>
  <c r="D222" i="85"/>
  <c r="D223" i="85"/>
  <c r="D224" i="85"/>
  <c r="D225" i="85"/>
  <c r="D226" i="85"/>
  <c r="D227" i="85"/>
  <c r="D228" i="85"/>
  <c r="D229" i="85"/>
  <c r="D230" i="85"/>
  <c r="D231" i="85"/>
  <c r="D232" i="85"/>
  <c r="D233" i="85"/>
  <c r="D234" i="85"/>
  <c r="D235" i="85"/>
  <c r="D236" i="85"/>
  <c r="D237" i="85"/>
  <c r="D238" i="85"/>
  <c r="D239" i="85"/>
  <c r="D240" i="85"/>
  <c r="D241" i="85"/>
  <c r="D242" i="85"/>
  <c r="D243" i="85"/>
  <c r="D244" i="85"/>
  <c r="D245" i="85"/>
  <c r="D246" i="85"/>
  <c r="D247" i="85"/>
  <c r="D248" i="85"/>
  <c r="D249" i="85"/>
  <c r="D250" i="85"/>
  <c r="D251" i="85"/>
  <c r="D252" i="85"/>
  <c r="D253" i="85"/>
  <c r="D254" i="85"/>
  <c r="D255" i="85"/>
  <c r="D256" i="85"/>
  <c r="D257" i="85"/>
  <c r="D258" i="85"/>
  <c r="D259" i="85"/>
  <c r="D260" i="85"/>
  <c r="D261" i="85"/>
  <c r="D262" i="85"/>
  <c r="D263" i="85"/>
  <c r="D264" i="85"/>
  <c r="D265" i="85"/>
  <c r="D266" i="85"/>
  <c r="D267" i="85"/>
  <c r="D268" i="85"/>
  <c r="D269" i="85"/>
  <c r="D270" i="85"/>
  <c r="D271" i="85"/>
  <c r="D272" i="85"/>
  <c r="D273" i="85"/>
  <c r="D274" i="85"/>
  <c r="D275" i="85"/>
  <c r="D276" i="85"/>
  <c r="D277" i="85"/>
  <c r="D278" i="85"/>
  <c r="D279" i="85"/>
  <c r="D280" i="85"/>
  <c r="D281" i="85"/>
  <c r="D4" i="85"/>
  <c r="G282" i="87" l="1"/>
  <c r="E282" i="87"/>
  <c r="F282" i="87"/>
  <c r="G282" i="85"/>
  <c r="F282" i="85"/>
  <c r="E282" i="85"/>
  <c r="D282" i="85"/>
  <c r="F282" i="83"/>
  <c r="E282" i="82"/>
  <c r="D282" i="82"/>
  <c r="F282" i="82"/>
  <c r="E282" i="80"/>
  <c r="F282" i="80"/>
  <c r="G282" i="80"/>
  <c r="D282" i="80"/>
  <c r="D271" i="78"/>
  <c r="G282" i="84" l="1"/>
  <c r="E282" i="84"/>
  <c r="D282" i="84"/>
  <c r="F282" i="84"/>
  <c r="G282" i="83"/>
  <c r="E282" i="83"/>
  <c r="D282" i="83"/>
  <c r="G282" i="82"/>
  <c r="F264" i="79"/>
  <c r="E264" i="79"/>
  <c r="D264" i="79"/>
  <c r="G271" i="78"/>
  <c r="F271" i="78"/>
  <c r="E271" i="78"/>
  <c r="D282" i="8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מחבר</author>
  </authors>
  <commentList>
    <comment ref="F223" authorId="0" shapeId="0" xr:uid="{9887600A-124C-4C50-AA9A-CA88B4CD914D}">
      <text>
        <r>
          <rPr>
            <sz val="11"/>
            <color theme="1"/>
            <rFont val="Arial"/>
            <family val="2"/>
            <scheme val="minor"/>
          </rPr>
          <t>[הערה משורשרת]
גירסת Excel שברשותך מאפשרת לך לקרוא הערה משורשרת זו; עם זאת, כל שינויי העריכה שיתבצעו בה יוסרו אם הקובץ ייפתח בגירסה חדשה יותר של Excel. למידע נוסף: https://go.microsoft.com/fwlink/?linkid=870924
הערה:
    על תרומת קרן וינברג אין דמי השתתפות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מחבר</author>
  </authors>
  <commentList>
    <comment ref="E217" authorId="0" shapeId="0" xr:uid="{85457EDD-548D-463F-9FA0-75F9465A39F5}">
      <text>
        <r>
          <rPr>
            <sz val="11"/>
            <color theme="1"/>
            <rFont val="Arial"/>
            <family val="2"/>
            <scheme val="minor"/>
          </rPr>
          <t>[הערה משורשרת]
גירסת Excel שברשותך מאפשרת לך לקרוא הערה משורשרת זו; עם זאת, כל שינויי העריכה שיתבצעו בה יוסרו אם הקובץ ייפתח בגירסה חדשה יותר של Excel. למידע נוסף: https://go.microsoft.com/fwlink/?linkid=870924
הערה:
    על תרומת קרן וינברג אין דמי השתתפות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מחבר</author>
  </authors>
  <commentList>
    <comment ref="E233" authorId="0" shapeId="0" xr:uid="{782320F5-212B-409B-ACA6-C9E51633BC09}">
      <text>
        <r>
          <rPr>
            <sz val="11"/>
            <color theme="1"/>
            <rFont val="Arial"/>
            <family val="2"/>
            <scheme val="minor"/>
          </rPr>
          <t>[הערה משורשרת]
גירסת Excel שברשותך מאפשרת לך לקרוא הערה משורשרת זו; עם זאת, כל שינויי העריכה שיתבצעו בה יוסרו אם הקובץ ייפתח בגירסה חדשה יותר של Excel. למידע נוסף: https://go.microsoft.com/fwlink/?linkid=870924
הערה:
    על תרומת קרן וינברג אין דמי השתתפות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מחבר</author>
  </authors>
  <commentList>
    <comment ref="E233" authorId="0" shapeId="0" xr:uid="{B7F5984A-62E7-46BF-B617-286F14D68A6A}">
      <text>
        <r>
          <rPr>
            <sz val="11"/>
            <color theme="1"/>
            <rFont val="Arial"/>
            <family val="2"/>
            <scheme val="minor"/>
          </rPr>
          <t>[הערה משורשרת]
גירסת Excel שברשותך מאפשרת לך לקרוא הערה משורשרת זו; עם זאת, כל שינויי העריכה שיתבצעו בה יוסרו אם הקובץ ייפתח בגירסה חדשה יותר של Excel. למידע נוסף: https://go.microsoft.com/fwlink/?linkid=870924
הערה:
    על תרומת קרן וינברג אין דמי השתתפות</t>
        </r>
      </text>
    </comment>
  </commentList>
</comments>
</file>

<file path=xl/sharedStrings.xml><?xml version="1.0" encoding="utf-8"?>
<sst xmlns="http://schemas.openxmlformats.org/spreadsheetml/2006/main" count="4469" uniqueCount="309">
  <si>
    <t>קוד</t>
  </si>
  <si>
    <t>שם</t>
  </si>
  <si>
    <t>תאריך הצטרפות</t>
  </si>
  <si>
    <t>AV ישראל</t>
  </si>
  <si>
    <t>אופנים</t>
  </si>
  <si>
    <t>אור ירוק</t>
  </si>
  <si>
    <t>אור למשפחות</t>
  </si>
  <si>
    <t>אור שלום</t>
  </si>
  <si>
    <t>אותות דלת לחיים חדשים</t>
  </si>
  <si>
    <t>אח בוגר אחות בוגרת ישראל ע"ר</t>
  </si>
  <si>
    <t>אח גדול למען חיילים בודדים</t>
  </si>
  <si>
    <t>אחת מתשע</t>
  </si>
  <si>
    <t>איחוד הצלה</t>
  </si>
  <si>
    <t>איתך-מעכי</t>
  </si>
  <si>
    <t>אל הלב</t>
  </si>
  <si>
    <t>אל"ס</t>
  </si>
  <si>
    <t>אלו"ט</t>
  </si>
  <si>
    <t>אלווין ישראל</t>
  </si>
  <si>
    <t>אלי"ע-לילדים עיוורים</t>
  </si>
  <si>
    <t>אלין בית נועם</t>
  </si>
  <si>
    <t>אלמנארה</t>
  </si>
  <si>
    <t>אמון הציבור</t>
  </si>
  <si>
    <t>אמנינא</t>
  </si>
  <si>
    <t>אנוש</t>
  </si>
  <si>
    <t>אנימלס</t>
  </si>
  <si>
    <t>אפי אספרגר</t>
  </si>
  <si>
    <t>אפשר אחרת</t>
  </si>
  <si>
    <t>אקים</t>
  </si>
  <si>
    <t>ארגון נפגעי פעולות האיבה</t>
  </si>
  <si>
    <t>אתגרים</t>
  </si>
  <si>
    <t>בדרך להחלמה</t>
  </si>
  <si>
    <t>בזכות</t>
  </si>
  <si>
    <t>בטרם</t>
  </si>
  <si>
    <t>בית איזי שפירא</t>
  </si>
  <si>
    <t>בית הגלגלים</t>
  </si>
  <si>
    <t>בית השנטי</t>
  </si>
  <si>
    <t>בית ילדים אחוזת שרה</t>
  </si>
  <si>
    <t>בית ילדים ע"ש צבע (אלעזרקי)</t>
  </si>
  <si>
    <t>בית קובי</t>
  </si>
  <si>
    <t>בית רות</t>
  </si>
  <si>
    <t>בעצמי</t>
  </si>
  <si>
    <t>בקול</t>
  </si>
  <si>
    <t>בתי דולב לנוער</t>
  </si>
  <si>
    <t>גדולים מהחיים</t>
  </si>
  <si>
    <t>גישה לחיים</t>
  </si>
  <si>
    <t>גשר אל הנוער</t>
  </si>
  <si>
    <t>דארנא</t>
  </si>
  <si>
    <t>דרור</t>
  </si>
  <si>
    <t>דרך לוטן</t>
  </si>
  <si>
    <t>ה.ל.ל.</t>
  </si>
  <si>
    <t>האגודה לזכויות האזרח</t>
  </si>
  <si>
    <t>הבית לחולי טרשת נפוצה</t>
  </si>
  <si>
    <t>הגל שלי</t>
  </si>
  <si>
    <t>הוספיס גליל עליון</t>
  </si>
  <si>
    <t>הלב</t>
  </si>
  <si>
    <t>הלפי</t>
  </si>
  <si>
    <t>המפעל להכשרת ילדי ישראל</t>
  </si>
  <si>
    <t>הנני</t>
  </si>
  <si>
    <t>הספרייה המרכזית לעיוורים</t>
  </si>
  <si>
    <t>העמותה למאבק במחלת ה A-T</t>
  </si>
  <si>
    <t>העצמה  הכלכלית לנשים</t>
  </si>
  <si>
    <t>הצל לבו של ילד</t>
  </si>
  <si>
    <t>הקרן לרווחה לנפגעי השואה בישראל</t>
  </si>
  <si>
    <t>והדרת - המועצה הלאומית לקידום מעמד הזקן</t>
  </si>
  <si>
    <t>וראייטי</t>
  </si>
  <si>
    <t>זיו נעורים</t>
  </si>
  <si>
    <t>חובבי החתולים</t>
  </si>
  <si>
    <t>חיבוק ראשון</t>
  </si>
  <si>
    <t>חינוך לפסגות</t>
  </si>
  <si>
    <t>חסדי  לב</t>
  </si>
  <si>
    <t>טנא בריאות</t>
  </si>
  <si>
    <t>יד אליעזר</t>
  </si>
  <si>
    <t>יד לילד המיוחד</t>
  </si>
  <si>
    <t>יד רחל</t>
  </si>
  <si>
    <t>יד שרה</t>
  </si>
  <si>
    <t>יהודי אתיופיה</t>
  </si>
  <si>
    <t>יוניסטרים</t>
  </si>
  <si>
    <t>יוניסף ישראל</t>
  </si>
  <si>
    <t>יחד בגליל</t>
  </si>
  <si>
    <t>ילדים בסיכוי</t>
  </si>
  <si>
    <t>ישראלס</t>
  </si>
  <si>
    <t>כוכב הצפון</t>
  </si>
  <si>
    <t>כוכבי המדבר</t>
  </si>
  <si>
    <t>כייאן</t>
  </si>
  <si>
    <t>כל זכות</t>
  </si>
  <si>
    <t>כן לזקן</t>
  </si>
  <si>
    <t>כנפיים של קרמבו</t>
  </si>
  <si>
    <t>כפר נהר הירדן</t>
  </si>
  <si>
    <t>כתף לכתף</t>
  </si>
  <si>
    <t>להושיט יד</t>
  </si>
  <si>
    <t>לקט ישראל</t>
  </si>
  <si>
    <t>לשובע</t>
  </si>
  <si>
    <t>לתת</t>
  </si>
  <si>
    <t>מגמה ירוקה</t>
  </si>
  <si>
    <t>מוזות</t>
  </si>
  <si>
    <t>מחשבה טובה</t>
  </si>
  <si>
    <t>מכון הערבה</t>
  </si>
  <si>
    <t>מלחמה באיידס</t>
  </si>
  <si>
    <t>מעגלי שמע</t>
  </si>
  <si>
    <t>מעון חירום לנשים</t>
  </si>
  <si>
    <t>מצמיחים</t>
  </si>
  <si>
    <t>מרום</t>
  </si>
  <si>
    <t>מרחבים</t>
  </si>
  <si>
    <t>מרכז יעוץ לאשה</t>
  </si>
  <si>
    <t>מרכז מפנה</t>
  </si>
  <si>
    <t>מרכזי הסיוע</t>
  </si>
  <si>
    <t>משאלת לב</t>
  </si>
  <si>
    <t>מתנת חיים</t>
  </si>
  <si>
    <t>נא לגעת</t>
  </si>
  <si>
    <t>נבט</t>
  </si>
  <si>
    <t>נגישות ישראל</t>
  </si>
  <si>
    <t>נט"ל</t>
  </si>
  <si>
    <t>נירים</t>
  </si>
  <si>
    <t>נכח</t>
  </si>
  <si>
    <t>סיסטיק פיברוזיס</t>
  </si>
  <si>
    <t>עזר מציון</t>
  </si>
  <si>
    <t>עלם</t>
  </si>
  <si>
    <t>עמדא</t>
  </si>
  <si>
    <t>עמיחי</t>
  </si>
  <si>
    <t>ער"ן</t>
  </si>
  <si>
    <t>פידל</t>
  </si>
  <si>
    <t>פעמונים</t>
  </si>
  <si>
    <t>פרקינסון ישראל</t>
  </si>
  <si>
    <t>פתחון לב</t>
  </si>
  <si>
    <t>ציימס ישראל</t>
  </si>
  <si>
    <t>צעד קדימה</t>
  </si>
  <si>
    <t>צעדים קטנים</t>
  </si>
  <si>
    <t>צער בע"ח ר"ג והסביבה</t>
  </si>
  <si>
    <t>קלי"ק</t>
  </si>
  <si>
    <t>קרן רמון</t>
  </si>
  <si>
    <t>קשר</t>
  </si>
  <si>
    <t>שדולת הנשים בישראל</t>
  </si>
  <si>
    <t>שלוה</t>
  </si>
  <si>
    <t>שמחה לילד</t>
  </si>
  <si>
    <t>שק"ל</t>
  </si>
  <si>
    <t>תהל"ה</t>
  </si>
  <si>
    <t>תנו לחיות לחיות</t>
  </si>
  <si>
    <t>רוח טובה</t>
  </si>
  <si>
    <t>יוזמות עתיד</t>
  </si>
  <si>
    <t>המוקד לפליטים ומהגרים</t>
  </si>
  <si>
    <t>האגודה למען הלהט"ב</t>
  </si>
  <si>
    <t>הרי ירושלים</t>
  </si>
  <si>
    <t>כפר הילדים אהבה</t>
  </si>
  <si>
    <t>שניר</t>
  </si>
  <si>
    <t>איגי- נוער גאה</t>
  </si>
  <si>
    <t>לוחמים ללא גבולות</t>
  </si>
  <si>
    <t>אחריי</t>
  </si>
  <si>
    <t>חיים בפלוס</t>
  </si>
  <si>
    <t>לב ח"ש</t>
  </si>
  <si>
    <t>אמ"ן- מיאלומה נפוצה</t>
  </si>
  <si>
    <t>בית חם</t>
  </si>
  <si>
    <t>קמ"ה</t>
  </si>
  <si>
    <t>חוות החופש</t>
  </si>
  <si>
    <t>חיים וסביבה</t>
  </si>
  <si>
    <t>ויגן פרנדלי</t>
  </si>
  <si>
    <t>גוונים</t>
  </si>
  <si>
    <t>הבית של רונית</t>
  </si>
  <si>
    <t>סה"ר</t>
  </si>
  <si>
    <t>איל אגודה ישראלית לאפלפסיה</t>
  </si>
  <si>
    <t>נשים לגופן</t>
  </si>
  <si>
    <t>חוש"ן</t>
  </si>
  <si>
    <t>ע.ז.ר.ה</t>
  </si>
  <si>
    <t>ידיד לחינוך</t>
  </si>
  <si>
    <t>מסדר דורשי טוב</t>
  </si>
  <si>
    <t>קרן עתיד פלוס לחינוך</t>
  </si>
  <si>
    <t>אליפלט</t>
  </si>
  <si>
    <t>הרוח הישראלית</t>
  </si>
  <si>
    <t>חץ ומטרה</t>
  </si>
  <si>
    <t>עמית לדרך</t>
  </si>
  <si>
    <t>בת מלך</t>
  </si>
  <si>
    <t>הבית פתוח בירושלים</t>
  </si>
  <si>
    <t>מעברים</t>
  </si>
  <si>
    <t>ניר</t>
  </si>
  <si>
    <t>זיכרון בסלון</t>
  </si>
  <si>
    <t>למרחב</t>
  </si>
  <si>
    <t>בשביל המחר</t>
  </si>
  <si>
    <t>סנד</t>
  </si>
  <si>
    <t>מלאכיות הדממה - העמותה לתסמונת רט</t>
  </si>
  <si>
    <t>האגודה למלחמה בסרטן</t>
  </si>
  <si>
    <t>פותחים עתיד</t>
  </si>
  <si>
    <t>שיח סוד</t>
  </si>
  <si>
    <t>המרכז להגירה בינלאומית</t>
  </si>
  <si>
    <t>לא עומדות מנגד</t>
  </si>
  <si>
    <t>מכון סאמיט</t>
  </si>
  <si>
    <t>נגבה</t>
  </si>
  <si>
    <t>החוט המשולש</t>
  </si>
  <si>
    <t>דרך שירה בנקי</t>
  </si>
  <si>
    <t>ריסטארט גלובל</t>
  </si>
  <si>
    <t>הקרן לעידוד יוזמות חינוכיות</t>
  </si>
  <si>
    <t>ויצ"ו</t>
  </si>
  <si>
    <t>המרכז הישראלי להתמכרויות</t>
  </si>
  <si>
    <t>א.ס.ף – ארגון סיוע לפליטים</t>
  </si>
  <si>
    <t>מדרסה</t>
  </si>
  <si>
    <t>בת קול</t>
  </si>
  <si>
    <t>אנו – עושים שינוי</t>
  </si>
  <si>
    <t>חברים לרפואה</t>
  </si>
  <si>
    <t>תחום</t>
  </si>
  <si>
    <t>נשים במצוקה</t>
  </si>
  <si>
    <t>הגנת הסביבה ורווחת בעלי חיים</t>
  </si>
  <si>
    <t>רווחה ותעסוקה</t>
  </si>
  <si>
    <t>אנשים עם מוגבלות</t>
  </si>
  <si>
    <t>סובלנות וזכויות אדם</t>
  </si>
  <si>
    <t>אזרחים ותיקים וקהילות נזקקות</t>
  </si>
  <si>
    <t>ילדים ונוער בסיכון</t>
  </si>
  <si>
    <t>חינוך</t>
  </si>
  <si>
    <t>בריאות</t>
  </si>
  <si>
    <t>הגנת הסביבה ובעלי חיים</t>
  </si>
  <si>
    <t>תרבות והתנדבות</t>
  </si>
  <si>
    <t>אותי - עמותה ישראלית לאוטיזם (לשעבר עמותה לילדים בסיכון)</t>
  </si>
  <si>
    <t>גרינפיס</t>
  </si>
  <si>
    <t>בית לוחמי הגטאות</t>
  </si>
  <si>
    <t>נצח</t>
  </si>
  <si>
    <t>אישה לאישה</t>
  </si>
  <si>
    <t>איתן כל אחד יכול</t>
  </si>
  <si>
    <t>אקואושן</t>
  </si>
  <si>
    <t>במיטבי - קרן רות ורובל</t>
  </si>
  <si>
    <t>חברותא</t>
  </si>
  <si>
    <t>חושים בן דן</t>
  </si>
  <si>
    <t>יוצאים לשינוי</t>
  </si>
  <si>
    <t>ישראל חופשית</t>
  </si>
  <si>
    <t>מלב"ב</t>
  </si>
  <si>
    <t>ניסאן לבריאות דרכי עיכול, כבד ותזונה</t>
  </si>
  <si>
    <t>נשים למען נשים</t>
  </si>
  <si>
    <t>רבני צהר</t>
  </si>
  <si>
    <t>שווים</t>
  </si>
  <si>
    <t>שוות</t>
  </si>
  <si>
    <t>תעצומות</t>
  </si>
  <si>
    <t>מרכז מילמן</t>
  </si>
  <si>
    <t xml:space="preserve">למענם - רופאות ורופאים למען שורדי שואה </t>
  </si>
  <si>
    <t>העמותה הישראלית לסרטן העור - מלנומה</t>
  </si>
  <si>
    <t>הגנת הסביבה בעלי חיים</t>
  </si>
  <si>
    <t>צעירים לומדים שחמט - צ.ל.ש</t>
  </si>
  <si>
    <t>סאנרייז - למען ילדים חולי סרטן ואחיהם</t>
  </si>
  <si>
    <t>סה"כ תרומה עיגול לטובה</t>
  </si>
  <si>
    <t>** סכום התרומה מתייחס לסך המעגלים שהיו לכם נכון לחודשיים קודם (לדוגמא: תרומה שהועברה בתחילת ינואר מתייחסת לסך המעגלים בחודש אוקטובר).</t>
  </si>
  <si>
    <t>סה"כ העברה</t>
  </si>
  <si>
    <t>אופק לילדינו</t>
  </si>
  <si>
    <t>שער שיוויון</t>
  </si>
  <si>
    <t>צלול</t>
  </si>
  <si>
    <t>רואים רחוק - מעבר לאופק</t>
  </si>
  <si>
    <t>ונטעת</t>
  </si>
  <si>
    <t>גב ללוחם</t>
  </si>
  <si>
    <t>העטלף</t>
  </si>
  <si>
    <t>מנהיגות עסקית צעירה</t>
  </si>
  <si>
    <t>פורום מיכל סלה</t>
  </si>
  <si>
    <t xml:space="preserve">נשים נגד אלימות </t>
  </si>
  <si>
    <t>טל חמה</t>
  </si>
  <si>
    <t>האחים שלנו</t>
  </si>
  <si>
    <t>התנועה לחופש המידע</t>
  </si>
  <si>
    <t>צופן</t>
  </si>
  <si>
    <t>כפר הנוער בן שמן</t>
  </si>
  <si>
    <t xml:space="preserve">יד תמר </t>
  </si>
  <si>
    <t>העמותה הישראלית לסרטן ריאה</t>
  </si>
  <si>
    <t>בית איל</t>
  </si>
  <si>
    <t>ניצוצות - שיעור אחר</t>
  </si>
  <si>
    <t>בית מיחא</t>
  </si>
  <si>
    <t>האגודה לסוכרת סוג 1 בישראל</t>
  </si>
  <si>
    <t>ויקימדיה ישראל</t>
  </si>
  <si>
    <t>עדי נגב נחלת ערן וירושלים</t>
  </si>
  <si>
    <t>מרכז ישראלי לכלבי נחייה</t>
  </si>
  <si>
    <t>כוונים – בדרך לעצמאות</t>
  </si>
  <si>
    <t>חלאסרטן</t>
  </si>
  <si>
    <t>יוזמות אברהם</t>
  </si>
  <si>
    <t>איכות בשיקום</t>
  </si>
  <si>
    <t xml:space="preserve">דרך כפר - יוזמות חינוך </t>
  </si>
  <si>
    <t>בית על הים</t>
  </si>
  <si>
    <t xml:space="preserve">יחד מחושך לאור </t>
  </si>
  <si>
    <t>חמניות</t>
  </si>
  <si>
    <t xml:space="preserve">האות הבינלאומי לנוער ולצעירים-ישראל </t>
  </si>
  <si>
    <t xml:space="preserve">15 דקות - ארגון צרכני תחבורה ציבורית בישראל </t>
  </si>
  <si>
    <t>בשביל החיים</t>
  </si>
  <si>
    <t xml:space="preserve">המרכז לחיילים בודדים לזכרו של מייקל לוין </t>
  </si>
  <si>
    <t xml:space="preserve">התקשרות מחברים קצוות בבית </t>
  </si>
  <si>
    <t xml:space="preserve">יוניטף - הקרן למעורבות חברתית </t>
  </si>
  <si>
    <t xml:space="preserve">סחלב לאזרח הוותיק בקהילה </t>
  </si>
  <si>
    <t xml:space="preserve">החלק שלי בפאזל </t>
  </si>
  <si>
    <t xml:space="preserve">המרכז לעיוור בישראל </t>
  </si>
  <si>
    <t xml:space="preserve">אגודת החירשים בישראל </t>
  </si>
  <si>
    <t xml:space="preserve">מטה המשפחות להחזרת החטופים והנעדרים </t>
  </si>
  <si>
    <t xml:space="preserve"> SOS חיות</t>
  </si>
  <si>
    <t>אגודה ישראלית לכפרי ילדים SOS</t>
  </si>
  <si>
    <t>פיתוח מנהיגות צעירה-LEAD</t>
  </si>
  <si>
    <t>השתתפות 6.5%</t>
  </si>
  <si>
    <t>רוח נשית - עצמאות כלכלית לנשים נפגעות אלימות</t>
  </si>
  <si>
    <t>פועלים וונדר</t>
  </si>
  <si>
    <t>מתירות (לשעבר מבוי סתום)</t>
  </si>
  <si>
    <t>אביב לגיל השלישי ( לשעבר אביב לניצולי שואה)</t>
  </si>
  <si>
    <t>אילן - איגוד ישראלי לילדים ולבוגרים נפגעים</t>
  </si>
  <si>
    <t>השתתפות 6.25%</t>
  </si>
  <si>
    <t xml:space="preserve"> הארגון הישראלי לבני משפחה מטפלים CareGivers Israel</t>
  </si>
  <si>
    <t xml:space="preserve">עמותת חיבורים 20-80 </t>
  </si>
  <si>
    <t>דלפיס - למען היונקים הימיים בישראל</t>
  </si>
  <si>
    <t xml:space="preserve">הותיר אחריו חבר.ה - העמותה לתמיכה נפשית לחברות חללי צה"ל </t>
  </si>
  <si>
    <t>ארגון אלמנות ויתומי צה"ל</t>
  </si>
  <si>
    <t xml:space="preserve">לדעת לבחור נכון </t>
  </si>
  <si>
    <t xml:space="preserve">החצר הנשית </t>
  </si>
  <si>
    <t xml:space="preserve">אלון ואלה - אנשים למען הקהילה </t>
  </si>
  <si>
    <t xml:space="preserve">מחווה </t>
  </si>
  <si>
    <t>המרכז לחינוך קשוב ואכפתי</t>
  </si>
  <si>
    <t xml:space="preserve">מרכזים לצדק חברתי </t>
  </si>
  <si>
    <t xml:space="preserve">צופים עולמי  </t>
  </si>
  <si>
    <t>itworks</t>
  </si>
  <si>
    <t>ברק 188 משפחה וחברים לרווחה והנצחה</t>
  </si>
  <si>
    <t>התנועה למאבק באנטישמיות ברשת</t>
  </si>
  <si>
    <t xml:space="preserve">המכללהּ </t>
  </si>
  <si>
    <t xml:space="preserve">לפרוש כנף </t>
  </si>
  <si>
    <t xml:space="preserve">אחים ליוגה </t>
  </si>
  <si>
    <t>יוניטף</t>
  </si>
  <si>
    <t>וונדר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</si>
</sst>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Arial"/>
      <family val="2"/>
      <scheme val="minor"/>
    </font>
    <font>
      <b/>
      <sz val="11"/>
      <color rgb="FFFFFFFF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00A5F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5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" fontId="0" fillId="0" borderId="0" xfId="1" applyNumberFormat="1" applyFont="1" applyAlignment="1">
      <alignment horizont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0" xfId="1" applyNumberFormat="1" applyFont="1" applyBorder="1" applyAlignment="1">
      <alignment horizontal="center"/>
    </xf>
    <xf numFmtId="4" fontId="0" fillId="0" borderId="0" xfId="0" applyNumberFormat="1"/>
    <xf numFmtId="4" fontId="0" fillId="0" borderId="0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/>
    <xf numFmtId="1" fontId="0" fillId="0" borderId="1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4" xfId="0" applyBorder="1" applyAlignment="1">
      <alignment vertical="center" readingOrder="2"/>
    </xf>
    <xf numFmtId="0" fontId="0" fillId="0" borderId="2" xfId="0" applyBorder="1" applyAlignment="1">
      <alignment horizontal="center"/>
    </xf>
    <xf numFmtId="0" fontId="0" fillId="0" borderId="5" xfId="0" applyBorder="1"/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right" vertical="center" wrapText="1"/>
    </xf>
    <xf numFmtId="4" fontId="8" fillId="2" borderId="13" xfId="1" applyNumberFormat="1" applyFont="1" applyFill="1" applyBorder="1" applyAlignment="1">
      <alignment horizontal="center" vertical="center"/>
    </xf>
    <xf numFmtId="4" fontId="8" fillId="2" borderId="14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" fontId="7" fillId="0" borderId="0" xfId="1" applyNumberFormat="1" applyFont="1" applyFill="1" applyBorder="1" applyAlignment="1">
      <alignment horizontal="center" vertical="center"/>
    </xf>
    <xf numFmtId="17" fontId="6" fillId="0" borderId="0" xfId="0" applyNumberFormat="1" applyFont="1" applyAlignment="1">
      <alignment horizontal="center" vertical="center" readingOrder="2"/>
    </xf>
    <xf numFmtId="4" fontId="9" fillId="0" borderId="0" xfId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17" fontId="0" fillId="0" borderId="0" xfId="0" applyNumberFormat="1" applyAlignment="1">
      <alignment horizontal="center" vertical="center"/>
    </xf>
    <xf numFmtId="17" fontId="6" fillId="0" borderId="18" xfId="0" applyNumberFormat="1" applyFont="1" applyBorder="1" applyAlignment="1">
      <alignment horizontal="center" vertical="center" readingOrder="2"/>
    </xf>
    <xf numFmtId="17" fontId="6" fillId="0" borderId="4" xfId="0" applyNumberFormat="1" applyFont="1" applyBorder="1" applyAlignment="1">
      <alignment horizontal="center" vertical="center" readingOrder="2"/>
    </xf>
    <xf numFmtId="17" fontId="4" fillId="2" borderId="15" xfId="0" applyNumberFormat="1" applyFont="1" applyFill="1" applyBorder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17" fontId="0" fillId="0" borderId="17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 readingOrder="2"/>
    </xf>
    <xf numFmtId="1" fontId="7" fillId="0" borderId="7" xfId="2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4" fontId="0" fillId="0" borderId="17" xfId="1" applyNumberFormat="1" applyFont="1" applyFill="1" applyBorder="1" applyAlignment="1">
      <alignment horizontal="center"/>
    </xf>
    <xf numFmtId="4" fontId="0" fillId="0" borderId="0" xfId="1" applyNumberFormat="1" applyFont="1" applyFill="1" applyAlignment="1">
      <alignment horizontal="center"/>
    </xf>
    <xf numFmtId="4" fontId="0" fillId="0" borderId="3" xfId="1" applyNumberFormat="1" applyFont="1" applyFill="1" applyBorder="1" applyAlignment="1">
      <alignment horizontal="center"/>
    </xf>
    <xf numFmtId="4" fontId="0" fillId="0" borderId="14" xfId="1" applyNumberFormat="1" applyFont="1" applyFill="1" applyBorder="1" applyAlignment="1">
      <alignment horizontal="center"/>
    </xf>
    <xf numFmtId="17" fontId="6" fillId="0" borderId="10" xfId="0" applyNumberFormat="1" applyFont="1" applyBorder="1" applyAlignment="1">
      <alignment horizontal="center" vertical="center" readingOrder="2"/>
    </xf>
    <xf numFmtId="17" fontId="0" fillId="0" borderId="16" xfId="0" applyNumberFormat="1" applyBorder="1" applyAlignment="1">
      <alignment horizontal="center"/>
    </xf>
    <xf numFmtId="17" fontId="6" fillId="0" borderId="20" xfId="0" applyNumberFormat="1" applyFont="1" applyBorder="1" applyAlignment="1">
      <alignment horizontal="center" vertical="center" readingOrder="2"/>
    </xf>
    <xf numFmtId="17" fontId="0" fillId="0" borderId="14" xfId="0" applyNumberFormat="1" applyBorder="1" applyAlignment="1">
      <alignment horizontal="center"/>
    </xf>
    <xf numFmtId="17" fontId="6" fillId="0" borderId="11" xfId="0" applyNumberFormat="1" applyFont="1" applyBorder="1" applyAlignment="1">
      <alignment horizontal="center" vertical="center" readingOrder="2"/>
    </xf>
    <xf numFmtId="17" fontId="0" fillId="0" borderId="3" xfId="0" applyNumberFormat="1" applyBorder="1" applyAlignment="1">
      <alignment horizontal="center"/>
    </xf>
    <xf numFmtId="4" fontId="0" fillId="0" borderId="12" xfId="1" applyNumberFormat="1" applyFont="1" applyFill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21" xfId="1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164" fontId="10" fillId="0" borderId="0" xfId="1" applyFont="1" applyBorder="1"/>
    <xf numFmtId="4" fontId="0" fillId="0" borderId="1" xfId="1" applyNumberFormat="1" applyFont="1" applyFill="1" applyBorder="1" applyAlignment="1">
      <alignment horizontal="center"/>
    </xf>
    <xf numFmtId="4" fontId="0" fillId="0" borderId="2" xfId="1" applyNumberFormat="1" applyFont="1" applyFill="1" applyBorder="1" applyAlignment="1">
      <alignment horizontal="center"/>
    </xf>
    <xf numFmtId="4" fontId="0" fillId="0" borderId="22" xfId="1" applyNumberFormat="1" applyFont="1" applyFill="1" applyBorder="1" applyAlignment="1">
      <alignment horizontal="center"/>
    </xf>
    <xf numFmtId="4" fontId="0" fillId="0" borderId="7" xfId="1" applyNumberFormat="1" applyFont="1" applyFill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1" applyNumberFormat="1" applyFont="1" applyFill="1" applyBorder="1" applyAlignment="1">
      <alignment horizontal="center"/>
    </xf>
    <xf numFmtId="0" fontId="3" fillId="3" borderId="0" xfId="0" applyFont="1" applyFill="1" applyAlignment="1">
      <alignment vertical="center" wrapText="1" readingOrder="2"/>
    </xf>
    <xf numFmtId="0" fontId="3" fillId="3" borderId="0" xfId="0" applyFont="1" applyFill="1" applyAlignment="1">
      <alignment horizontal="center" vertical="center" wrapText="1" readingOrder="2"/>
    </xf>
    <xf numFmtId="0" fontId="3" fillId="3" borderId="0" xfId="0" applyFont="1" applyFill="1" applyAlignment="1">
      <alignment horizontal="right" vertical="center" wrapText="1" readingOrder="2"/>
    </xf>
    <xf numFmtId="4" fontId="0" fillId="4" borderId="12" xfId="1" applyNumberFormat="1" applyFont="1" applyFill="1" applyBorder="1" applyAlignment="1">
      <alignment horizontal="center"/>
    </xf>
    <xf numFmtId="164" fontId="1" fillId="0" borderId="23" xfId="1" applyFont="1" applyFill="1" applyBorder="1"/>
  </cellXfs>
  <cellStyles count="3">
    <cellStyle name="Comma" xfId="1" builtinId="3"/>
    <cellStyle name="Normal" xfId="0" builtinId="0"/>
    <cellStyle name="Normal 6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or\AppData\Local\Microsoft\Windows\INetCache\Content.Outlook\E8NC156K\&#1512;&#1497;&#1499;&#1493;&#1494;%20&#1514;&#1512;&#1493;&#1502;&#1493;&#1514;%206.2026%20-%20&#1500;&#1513;&#1500;&#1493;&#1502;&#1497;.xlsx" TargetMode="External"/><Relationship Id="rId1" Type="http://schemas.openxmlformats.org/officeDocument/2006/relationships/externalLinkPath" Target="file:///C:\Users\Mor\AppData\Local\Microsoft\Windows\INetCache\Content.Outlook\E8NC156K\&#1512;&#1497;&#1499;&#1493;&#1494;%20&#1514;&#1512;&#1493;&#1502;&#1493;&#1514;%206.2026%20-%20&#1500;&#1513;&#1500;&#1493;&#1502;&#1497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or\AppData\Local\Microsoft\Windows\INetCache\Content.Outlook\E8NC156K\&#1491;&#1493;&#1495;%20&#1512;&#1497;&#1499;&#1493;&#1494;%20&#1514;&#1512;&#1493;&#1502;&#1493;&#1514;%207.2026%20-%20&#1500;&#1513;&#1500;&#1493;&#1502;&#1497;.xlsx" TargetMode="External"/><Relationship Id="rId1" Type="http://schemas.openxmlformats.org/officeDocument/2006/relationships/externalLinkPath" Target="file:///C:\Users\Mor\AppData\Local\Microsoft\Windows\INetCache\Content.Outlook\E8NC156K\&#1491;&#1493;&#1495;%20&#1512;&#1497;&#1499;&#1493;&#1494;%20&#1514;&#1512;&#1493;&#1502;&#1493;&#1514;%207.2026%20-%20&#1500;&#1513;&#1500;&#1493;&#1502;&#149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גיליון1"/>
    </sheetNames>
    <sheetDataSet>
      <sheetData sheetId="0">
        <row r="1">
          <cell r="A1" t="str">
            <v>מספר עמותה</v>
          </cell>
        </row>
        <row r="2">
          <cell r="B2" t="str">
            <v>וונדר הפועלים + הפועלים</v>
          </cell>
          <cell r="C2" t="str">
            <v>סה"כ</v>
          </cell>
          <cell r="D2" t="str">
            <v>השתתפות 6.25%</v>
          </cell>
          <cell r="E2" t="str">
            <v>סה"כ להעברה</v>
          </cell>
        </row>
        <row r="4">
          <cell r="A4">
            <v>0</v>
          </cell>
          <cell r="B4">
            <v>0</v>
          </cell>
        </row>
        <row r="5">
          <cell r="A5">
            <v>1</v>
          </cell>
          <cell r="B5">
            <v>0</v>
          </cell>
        </row>
        <row r="6">
          <cell r="A6">
            <v>1001</v>
          </cell>
          <cell r="B6">
            <v>0</v>
          </cell>
          <cell r="C6">
            <v>5741.07</v>
          </cell>
          <cell r="D6">
            <v>358.81687499999998</v>
          </cell>
          <cell r="E6">
            <v>5382.2531249999993</v>
          </cell>
        </row>
        <row r="7">
          <cell r="A7">
            <v>1002</v>
          </cell>
          <cell r="B7">
            <v>0</v>
          </cell>
          <cell r="C7">
            <v>4436.0600000000004</v>
          </cell>
          <cell r="D7">
            <v>277.25375000000003</v>
          </cell>
          <cell r="E7">
            <v>4158.8062500000005</v>
          </cell>
        </row>
        <row r="8">
          <cell r="A8">
            <v>1003</v>
          </cell>
          <cell r="B8">
            <v>0</v>
          </cell>
          <cell r="C8">
            <v>4173.6400000000003</v>
          </cell>
          <cell r="D8">
            <v>260.85250000000002</v>
          </cell>
          <cell r="E8">
            <v>3912.7875000000004</v>
          </cell>
        </row>
        <row r="9">
          <cell r="A9">
            <v>1066</v>
          </cell>
          <cell r="B9">
            <v>0</v>
          </cell>
          <cell r="C9">
            <v>78574.880000000005</v>
          </cell>
          <cell r="D9">
            <v>4910.93</v>
          </cell>
          <cell r="E9">
            <v>73663.950000000012</v>
          </cell>
        </row>
        <row r="10">
          <cell r="A10">
            <v>1067</v>
          </cell>
          <cell r="B10">
            <v>0</v>
          </cell>
          <cell r="C10">
            <v>16673.38</v>
          </cell>
          <cell r="D10">
            <v>1042.0862500000001</v>
          </cell>
          <cell r="E10">
            <v>15631.293750000001</v>
          </cell>
        </row>
        <row r="11">
          <cell r="A11">
            <v>1072</v>
          </cell>
          <cell r="B11">
            <v>0</v>
          </cell>
          <cell r="C11">
            <v>11229.72</v>
          </cell>
          <cell r="D11">
            <v>701.85749999999996</v>
          </cell>
          <cell r="E11">
            <v>10527.862499999999</v>
          </cell>
        </row>
        <row r="12">
          <cell r="A12">
            <v>1094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</row>
        <row r="13">
          <cell r="A13">
            <v>1131</v>
          </cell>
          <cell r="B13">
            <v>0</v>
          </cell>
          <cell r="C13">
            <v>14943.35</v>
          </cell>
          <cell r="D13">
            <v>933.95937500000002</v>
          </cell>
          <cell r="E13">
            <v>14009.390625</v>
          </cell>
        </row>
        <row r="14">
          <cell r="A14">
            <v>1194</v>
          </cell>
          <cell r="B14">
            <v>0</v>
          </cell>
          <cell r="C14">
            <v>19429.09</v>
          </cell>
          <cell r="D14">
            <v>1214.318125</v>
          </cell>
          <cell r="E14">
            <v>18214.771874999999</v>
          </cell>
        </row>
        <row r="15">
          <cell r="A15">
            <v>1215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</row>
        <row r="16">
          <cell r="A16">
            <v>1216</v>
          </cell>
          <cell r="B16">
            <v>0</v>
          </cell>
          <cell r="C16">
            <v>9551.9699999999993</v>
          </cell>
          <cell r="D16">
            <v>596.99812499999996</v>
          </cell>
          <cell r="E16">
            <v>8954.9718749999993</v>
          </cell>
        </row>
        <row r="17">
          <cell r="A17">
            <v>1256</v>
          </cell>
          <cell r="B17">
            <v>0</v>
          </cell>
          <cell r="C17">
            <v>13813.81</v>
          </cell>
          <cell r="D17">
            <v>863.36312499999997</v>
          </cell>
          <cell r="E17">
            <v>12950.446875</v>
          </cell>
        </row>
        <row r="18">
          <cell r="A18">
            <v>1265</v>
          </cell>
          <cell r="B18">
            <v>0</v>
          </cell>
          <cell r="C18">
            <v>6051.56</v>
          </cell>
          <cell r="D18">
            <v>378.22250000000003</v>
          </cell>
          <cell r="E18">
            <v>5673.3375000000005</v>
          </cell>
        </row>
        <row r="19">
          <cell r="A19">
            <v>1271</v>
          </cell>
          <cell r="B19">
            <v>0</v>
          </cell>
          <cell r="C19">
            <v>345.3</v>
          </cell>
          <cell r="D19">
            <v>21.581250000000001</v>
          </cell>
          <cell r="E19">
            <v>323.71875</v>
          </cell>
        </row>
        <row r="20">
          <cell r="A20">
            <v>1289</v>
          </cell>
          <cell r="B20">
            <v>0</v>
          </cell>
          <cell r="C20">
            <v>424.4</v>
          </cell>
          <cell r="D20">
            <v>26.524999999999999</v>
          </cell>
          <cell r="E20">
            <v>397.875</v>
          </cell>
        </row>
        <row r="21">
          <cell r="A21">
            <v>1291</v>
          </cell>
          <cell r="B21">
            <v>0</v>
          </cell>
          <cell r="C21">
            <v>753.63</v>
          </cell>
          <cell r="D21">
            <v>47.101875</v>
          </cell>
          <cell r="E21">
            <v>706.52812500000005</v>
          </cell>
        </row>
        <row r="22">
          <cell r="A22">
            <v>1311</v>
          </cell>
          <cell r="B22">
            <v>0</v>
          </cell>
          <cell r="C22">
            <v>455.61</v>
          </cell>
          <cell r="D22">
            <v>28.475625000000001</v>
          </cell>
          <cell r="E22">
            <v>427.13437500000003</v>
          </cell>
        </row>
        <row r="23">
          <cell r="A23">
            <v>1323</v>
          </cell>
          <cell r="B23">
            <v>0</v>
          </cell>
          <cell r="C23">
            <v>3742.02</v>
          </cell>
          <cell r="D23">
            <v>233.87625</v>
          </cell>
          <cell r="E23">
            <v>3508.1437500000002</v>
          </cell>
        </row>
        <row r="24">
          <cell r="A24">
            <v>55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</row>
        <row r="25">
          <cell r="A25">
            <v>55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</row>
        <row r="26">
          <cell r="A26">
            <v>55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</row>
        <row r="27">
          <cell r="A27">
            <v>2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</row>
        <row r="28">
          <cell r="A28">
            <v>1004</v>
          </cell>
          <cell r="B28">
            <v>0</v>
          </cell>
          <cell r="C28">
            <v>13254.27</v>
          </cell>
          <cell r="D28">
            <v>828.39187500000003</v>
          </cell>
          <cell r="E28">
            <v>12425.878125000001</v>
          </cell>
        </row>
        <row r="29">
          <cell r="A29">
            <v>1005</v>
          </cell>
          <cell r="B29">
            <v>0</v>
          </cell>
          <cell r="C29">
            <v>8092.58</v>
          </cell>
          <cell r="D29">
            <v>505.78625</v>
          </cell>
          <cell r="E29">
            <v>7586.7937499999998</v>
          </cell>
        </row>
        <row r="30">
          <cell r="A30">
            <v>1006</v>
          </cell>
          <cell r="B30">
            <v>0</v>
          </cell>
          <cell r="C30">
            <v>11390.49</v>
          </cell>
          <cell r="D30">
            <v>711.90562499999999</v>
          </cell>
          <cell r="E30">
            <v>10678.584375</v>
          </cell>
        </row>
        <row r="31">
          <cell r="A31">
            <v>1007</v>
          </cell>
          <cell r="B31">
            <v>0</v>
          </cell>
          <cell r="C31">
            <v>4289.24</v>
          </cell>
          <cell r="D31">
            <v>268.07749999999999</v>
          </cell>
          <cell r="E31">
            <v>4021.1624999999999</v>
          </cell>
        </row>
        <row r="32">
          <cell r="A32">
            <v>1008</v>
          </cell>
          <cell r="B32">
            <v>0</v>
          </cell>
          <cell r="C32">
            <v>3892.5</v>
          </cell>
          <cell r="D32">
            <v>243.28125</v>
          </cell>
          <cell r="E32">
            <v>3649.21875</v>
          </cell>
        </row>
        <row r="33">
          <cell r="A33">
            <v>1009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</row>
        <row r="34">
          <cell r="A34">
            <v>1042</v>
          </cell>
          <cell r="B34">
            <v>0</v>
          </cell>
          <cell r="C34">
            <v>27143.31</v>
          </cell>
          <cell r="D34">
            <v>1696.4568750000001</v>
          </cell>
          <cell r="E34">
            <v>25446.853125000001</v>
          </cell>
        </row>
        <row r="35">
          <cell r="A35">
            <v>1043</v>
          </cell>
          <cell r="B35">
            <v>0</v>
          </cell>
          <cell r="C35">
            <v>11277.19</v>
          </cell>
          <cell r="D35">
            <v>704.82437500000003</v>
          </cell>
          <cell r="E35">
            <v>10572.365625</v>
          </cell>
        </row>
        <row r="36">
          <cell r="A36">
            <v>1046</v>
          </cell>
          <cell r="B36">
            <v>0</v>
          </cell>
          <cell r="C36">
            <v>4211.87</v>
          </cell>
          <cell r="D36">
            <v>263.24187499999999</v>
          </cell>
          <cell r="E36">
            <v>3948.6281249999997</v>
          </cell>
        </row>
        <row r="37">
          <cell r="A37">
            <v>1052</v>
          </cell>
          <cell r="B37">
            <v>0</v>
          </cell>
          <cell r="C37">
            <v>5258.93</v>
          </cell>
          <cell r="D37">
            <v>328.68312500000002</v>
          </cell>
          <cell r="E37">
            <v>4930.2468750000007</v>
          </cell>
        </row>
        <row r="38">
          <cell r="A38">
            <v>1055</v>
          </cell>
          <cell r="B38">
            <v>0</v>
          </cell>
          <cell r="C38">
            <v>5843.59</v>
          </cell>
          <cell r="D38">
            <v>365.22437500000001</v>
          </cell>
          <cell r="E38">
            <v>5478.3656250000004</v>
          </cell>
        </row>
        <row r="39">
          <cell r="A39">
            <v>1063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</row>
        <row r="40">
          <cell r="A40">
            <v>1059</v>
          </cell>
          <cell r="B40">
            <v>0</v>
          </cell>
          <cell r="C40">
            <v>3611.92</v>
          </cell>
          <cell r="D40">
            <v>225.745</v>
          </cell>
          <cell r="E40">
            <v>3386.1750000000002</v>
          </cell>
        </row>
        <row r="41">
          <cell r="A41">
            <v>1065</v>
          </cell>
          <cell r="B41">
            <v>0</v>
          </cell>
          <cell r="C41">
            <v>4047.85</v>
          </cell>
          <cell r="D41">
            <v>252.99062499999999</v>
          </cell>
          <cell r="E41">
            <v>3794.859375</v>
          </cell>
        </row>
        <row r="42">
          <cell r="A42">
            <v>1068</v>
          </cell>
          <cell r="B42">
            <v>0</v>
          </cell>
          <cell r="C42">
            <v>1529.86</v>
          </cell>
          <cell r="D42">
            <v>95.616249999999994</v>
          </cell>
          <cell r="E42">
            <v>1434.2437499999999</v>
          </cell>
        </row>
        <row r="43">
          <cell r="A43">
            <v>1071</v>
          </cell>
          <cell r="B43">
            <v>0</v>
          </cell>
          <cell r="C43">
            <v>28194.92</v>
          </cell>
          <cell r="D43">
            <v>1762.1824999999999</v>
          </cell>
          <cell r="E43">
            <v>26432.737499999999</v>
          </cell>
        </row>
        <row r="44">
          <cell r="A44">
            <v>1074</v>
          </cell>
          <cell r="B44">
            <v>0</v>
          </cell>
          <cell r="C44">
            <v>5721.72</v>
          </cell>
          <cell r="D44">
            <v>357.60750000000002</v>
          </cell>
          <cell r="E44">
            <v>5364.1125000000002</v>
          </cell>
        </row>
        <row r="45">
          <cell r="A45">
            <v>1080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</row>
        <row r="46">
          <cell r="A46">
            <v>1086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</row>
        <row r="47">
          <cell r="A47">
            <v>1088</v>
          </cell>
          <cell r="B47">
            <v>0</v>
          </cell>
          <cell r="C47">
            <v>6732.79</v>
          </cell>
          <cell r="D47">
            <v>420.799375</v>
          </cell>
          <cell r="E47">
            <v>6311.9906250000004</v>
          </cell>
        </row>
        <row r="48">
          <cell r="A48">
            <v>1089</v>
          </cell>
          <cell r="B48">
            <v>0</v>
          </cell>
          <cell r="C48">
            <v>7037.63</v>
          </cell>
          <cell r="D48">
            <v>439.85187500000001</v>
          </cell>
          <cell r="E48">
            <v>6597.7781249999998</v>
          </cell>
        </row>
        <row r="49">
          <cell r="A49">
            <v>1099</v>
          </cell>
          <cell r="B49">
            <v>0</v>
          </cell>
          <cell r="C49">
            <v>5530.64</v>
          </cell>
          <cell r="D49">
            <v>345.66500000000002</v>
          </cell>
          <cell r="E49">
            <v>5184.9750000000004</v>
          </cell>
        </row>
        <row r="50">
          <cell r="A50">
            <v>1103</v>
          </cell>
          <cell r="B50">
            <v>0</v>
          </cell>
          <cell r="C50">
            <v>5633.57</v>
          </cell>
          <cell r="D50">
            <v>352.09812499999998</v>
          </cell>
          <cell r="E50">
            <v>5281.4718749999993</v>
          </cell>
        </row>
        <row r="51">
          <cell r="A51">
            <v>1108</v>
          </cell>
          <cell r="B51">
            <v>0</v>
          </cell>
          <cell r="C51">
            <v>10318.299999999999</v>
          </cell>
          <cell r="D51">
            <v>644.89374999999995</v>
          </cell>
          <cell r="E51">
            <v>9673.40625</v>
          </cell>
        </row>
        <row r="52">
          <cell r="A52">
            <v>1114</v>
          </cell>
          <cell r="B52">
            <v>0</v>
          </cell>
          <cell r="C52">
            <v>8246.8700000000008</v>
          </cell>
          <cell r="D52">
            <v>515.42937500000005</v>
          </cell>
          <cell r="E52">
            <v>7731.4406250000011</v>
          </cell>
        </row>
        <row r="53">
          <cell r="A53">
            <v>1115</v>
          </cell>
          <cell r="B53">
            <v>0</v>
          </cell>
          <cell r="C53">
            <v>14891.27</v>
          </cell>
          <cell r="D53">
            <v>930.70437500000003</v>
          </cell>
          <cell r="E53">
            <v>13960.565625000001</v>
          </cell>
        </row>
        <row r="54">
          <cell r="A54">
            <v>1125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</row>
        <row r="55">
          <cell r="A55">
            <v>1127</v>
          </cell>
          <cell r="B55">
            <v>0</v>
          </cell>
          <cell r="C55">
            <v>5799.69</v>
          </cell>
          <cell r="D55">
            <v>362.48062499999997</v>
          </cell>
          <cell r="E55">
            <v>5437.2093749999995</v>
          </cell>
        </row>
        <row r="56">
          <cell r="A56">
            <v>1128</v>
          </cell>
          <cell r="B56">
            <v>0</v>
          </cell>
          <cell r="C56">
            <v>3580.92</v>
          </cell>
          <cell r="D56">
            <v>223.8075</v>
          </cell>
          <cell r="E56">
            <v>3357.1125000000002</v>
          </cell>
        </row>
        <row r="57">
          <cell r="A57">
            <v>1129</v>
          </cell>
          <cell r="B57">
            <v>0</v>
          </cell>
          <cell r="C57">
            <v>12096.61</v>
          </cell>
          <cell r="D57">
            <v>756.03812500000004</v>
          </cell>
          <cell r="E57">
            <v>11340.571875000001</v>
          </cell>
        </row>
        <row r="58">
          <cell r="A58">
            <v>1130</v>
          </cell>
          <cell r="B58">
            <v>0</v>
          </cell>
          <cell r="C58">
            <v>8517.85</v>
          </cell>
          <cell r="D58">
            <v>532.36562500000002</v>
          </cell>
          <cell r="E58">
            <v>7985.484375</v>
          </cell>
        </row>
        <row r="59">
          <cell r="A59">
            <v>1132</v>
          </cell>
          <cell r="B59">
            <v>0</v>
          </cell>
          <cell r="C59">
            <v>4085.67</v>
          </cell>
          <cell r="D59">
            <v>255.354375</v>
          </cell>
          <cell r="E59">
            <v>3830.3156250000002</v>
          </cell>
        </row>
        <row r="60">
          <cell r="A60">
            <v>1143</v>
          </cell>
          <cell r="B60">
            <v>0</v>
          </cell>
          <cell r="C60">
            <v>5066.1899999999996</v>
          </cell>
          <cell r="D60">
            <v>316.63687499999997</v>
          </cell>
          <cell r="E60">
            <v>4749.5531249999995</v>
          </cell>
        </row>
        <row r="61">
          <cell r="A61">
            <v>1144</v>
          </cell>
          <cell r="B61">
            <v>0</v>
          </cell>
          <cell r="C61">
            <v>3410.13</v>
          </cell>
          <cell r="D61">
            <v>213.13312500000001</v>
          </cell>
          <cell r="E61">
            <v>3196.9968750000003</v>
          </cell>
        </row>
        <row r="62">
          <cell r="A62">
            <v>1145</v>
          </cell>
          <cell r="B62">
            <v>0</v>
          </cell>
          <cell r="C62">
            <v>4289.41</v>
          </cell>
          <cell r="D62">
            <v>268.08812499999999</v>
          </cell>
          <cell r="E62">
            <v>4021.3218749999996</v>
          </cell>
        </row>
        <row r="63">
          <cell r="A63">
            <v>1156</v>
          </cell>
          <cell r="B63">
            <v>0</v>
          </cell>
          <cell r="C63">
            <v>12941.54</v>
          </cell>
          <cell r="D63">
            <v>808.84625000000005</v>
          </cell>
          <cell r="E63">
            <v>12132.69375</v>
          </cell>
        </row>
        <row r="64">
          <cell r="A64">
            <v>1159</v>
          </cell>
          <cell r="B64">
            <v>0</v>
          </cell>
          <cell r="C64">
            <v>4730.0600000000004</v>
          </cell>
          <cell r="D64">
            <v>295.62875000000003</v>
          </cell>
          <cell r="E64">
            <v>4434.4312500000005</v>
          </cell>
        </row>
        <row r="65">
          <cell r="A65">
            <v>1167</v>
          </cell>
          <cell r="B65">
            <v>0</v>
          </cell>
          <cell r="C65">
            <v>238.94</v>
          </cell>
          <cell r="D65">
            <v>14.93375</v>
          </cell>
          <cell r="E65">
            <v>-3.7499999999965894E-3</v>
          </cell>
        </row>
        <row r="66">
          <cell r="A66">
            <v>1179</v>
          </cell>
          <cell r="B66">
            <v>0</v>
          </cell>
          <cell r="C66">
            <v>3712.39</v>
          </cell>
          <cell r="D66">
            <v>232.02437499999999</v>
          </cell>
          <cell r="E66">
            <v>3480.3656249999999</v>
          </cell>
        </row>
        <row r="67">
          <cell r="A67">
            <v>1180</v>
          </cell>
          <cell r="B67">
            <v>0</v>
          </cell>
          <cell r="C67">
            <v>4101.0200000000004</v>
          </cell>
          <cell r="D67">
            <v>256.31375000000003</v>
          </cell>
          <cell r="E67">
            <v>3844.7062500000002</v>
          </cell>
        </row>
        <row r="68">
          <cell r="A68">
            <v>1195</v>
          </cell>
          <cell r="B68">
            <v>0</v>
          </cell>
          <cell r="C68">
            <v>4111.3100000000004</v>
          </cell>
          <cell r="D68">
            <v>256.95687500000003</v>
          </cell>
          <cell r="E68">
            <v>3854.3531250000005</v>
          </cell>
        </row>
        <row r="69">
          <cell r="A69">
            <v>1196</v>
          </cell>
          <cell r="B69">
            <v>0</v>
          </cell>
          <cell r="C69">
            <v>4396.38</v>
          </cell>
          <cell r="D69">
            <v>274.77375000000001</v>
          </cell>
          <cell r="E69">
            <v>4121.6062499999998</v>
          </cell>
        </row>
        <row r="70">
          <cell r="A70">
            <v>1197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</row>
        <row r="71">
          <cell r="A71">
            <v>1217</v>
          </cell>
          <cell r="B71">
            <v>0</v>
          </cell>
          <cell r="C71">
            <v>525.73</v>
          </cell>
          <cell r="D71">
            <v>32.858125000000001</v>
          </cell>
          <cell r="E71">
            <v>1.8750000000409273E-3</v>
          </cell>
        </row>
        <row r="72">
          <cell r="A72">
            <v>1218</v>
          </cell>
          <cell r="B72">
            <v>0</v>
          </cell>
          <cell r="C72">
            <v>3391.25</v>
          </cell>
          <cell r="D72">
            <v>211.953125</v>
          </cell>
          <cell r="E72">
            <v>3179.296875</v>
          </cell>
        </row>
        <row r="73">
          <cell r="A73">
            <v>1245</v>
          </cell>
          <cell r="B73">
            <v>0</v>
          </cell>
          <cell r="C73">
            <v>6250.22</v>
          </cell>
          <cell r="D73">
            <v>390.63875000000002</v>
          </cell>
          <cell r="E73">
            <v>5859.5812500000002</v>
          </cell>
        </row>
        <row r="74">
          <cell r="A74">
            <v>1270</v>
          </cell>
          <cell r="B74">
            <v>0</v>
          </cell>
          <cell r="C74">
            <v>4430.79</v>
          </cell>
          <cell r="D74">
            <v>276.924375</v>
          </cell>
          <cell r="E74">
            <v>4153.8656250000004</v>
          </cell>
        </row>
        <row r="75">
          <cell r="A75">
            <v>1274</v>
          </cell>
          <cell r="B75">
            <v>0</v>
          </cell>
          <cell r="C75">
            <v>3477.4</v>
          </cell>
          <cell r="D75">
            <v>217.33750000000001</v>
          </cell>
          <cell r="E75">
            <v>3260.0625</v>
          </cell>
        </row>
        <row r="76">
          <cell r="A76">
            <v>1283</v>
          </cell>
          <cell r="B76">
            <v>0</v>
          </cell>
          <cell r="C76">
            <v>10347.42</v>
          </cell>
          <cell r="D76">
            <v>646.71375</v>
          </cell>
          <cell r="E76">
            <v>9700.7062499999993</v>
          </cell>
        </row>
        <row r="77">
          <cell r="A77">
            <v>1286</v>
          </cell>
          <cell r="B77">
            <v>0</v>
          </cell>
          <cell r="C77">
            <v>660.54</v>
          </cell>
          <cell r="D77">
            <v>41.283749999999998</v>
          </cell>
          <cell r="E77">
            <v>619.25624999999991</v>
          </cell>
        </row>
        <row r="78">
          <cell r="A78">
            <v>1290</v>
          </cell>
          <cell r="B78">
            <v>0</v>
          </cell>
          <cell r="C78">
            <v>772.97</v>
          </cell>
          <cell r="D78">
            <v>48.310625000000002</v>
          </cell>
          <cell r="E78">
            <v>724.65937500000007</v>
          </cell>
        </row>
        <row r="79">
          <cell r="A79">
            <v>1304</v>
          </cell>
          <cell r="B79">
            <v>0</v>
          </cell>
          <cell r="C79">
            <v>878.85</v>
          </cell>
          <cell r="D79">
            <v>54.928125000000001</v>
          </cell>
          <cell r="E79">
            <v>823.921875</v>
          </cell>
        </row>
        <row r="80">
          <cell r="A80">
            <v>1305</v>
          </cell>
          <cell r="B80">
            <v>0</v>
          </cell>
          <cell r="C80">
            <v>235.9</v>
          </cell>
          <cell r="D80">
            <v>14.74375</v>
          </cell>
          <cell r="E80">
            <v>221.15625</v>
          </cell>
        </row>
        <row r="81">
          <cell r="A81">
            <v>1307</v>
          </cell>
          <cell r="B81">
            <v>0</v>
          </cell>
          <cell r="C81">
            <v>138.34</v>
          </cell>
          <cell r="D81">
            <v>8.6462500000000002</v>
          </cell>
          <cell r="E81">
            <v>129.69374999999999</v>
          </cell>
        </row>
        <row r="82">
          <cell r="A82">
            <v>1318</v>
          </cell>
          <cell r="B82">
            <v>0</v>
          </cell>
          <cell r="C82">
            <v>685.32</v>
          </cell>
          <cell r="D82">
            <v>42.832500000000003</v>
          </cell>
          <cell r="E82">
            <v>642.48750000000007</v>
          </cell>
        </row>
        <row r="83">
          <cell r="A83">
            <v>1319</v>
          </cell>
          <cell r="B83">
            <v>0</v>
          </cell>
          <cell r="C83">
            <v>190.17</v>
          </cell>
          <cell r="D83">
            <v>11.885624999999999</v>
          </cell>
          <cell r="E83">
            <v>4.3749999999818101E-3</v>
          </cell>
        </row>
        <row r="84">
          <cell r="A84">
            <v>1337</v>
          </cell>
          <cell r="B84">
            <v>0</v>
          </cell>
          <cell r="C84">
            <v>2955.79</v>
          </cell>
          <cell r="D84">
            <v>184.736875</v>
          </cell>
          <cell r="E84">
            <v>2771.0531249999999</v>
          </cell>
        </row>
        <row r="85">
          <cell r="A85">
            <v>55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</row>
        <row r="86">
          <cell r="A86">
            <v>55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</row>
        <row r="87">
          <cell r="A87">
            <v>55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</row>
        <row r="88">
          <cell r="A88">
            <v>3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</row>
        <row r="89">
          <cell r="A89">
            <v>1010</v>
          </cell>
          <cell r="B89">
            <v>0</v>
          </cell>
          <cell r="C89">
            <v>3806.35</v>
          </cell>
          <cell r="D89">
            <v>237.89687499999999</v>
          </cell>
          <cell r="E89">
            <v>3568.453125</v>
          </cell>
        </row>
        <row r="90">
          <cell r="A90">
            <v>1011</v>
          </cell>
          <cell r="B90">
            <v>0</v>
          </cell>
          <cell r="C90">
            <v>4421.7700000000004</v>
          </cell>
          <cell r="D90">
            <v>276.36062500000003</v>
          </cell>
          <cell r="E90">
            <v>4145.4093750000002</v>
          </cell>
        </row>
        <row r="91">
          <cell r="A91">
            <v>1041</v>
          </cell>
          <cell r="B91">
            <v>0</v>
          </cell>
          <cell r="C91">
            <v>4372.29</v>
          </cell>
          <cell r="D91">
            <v>273.268125</v>
          </cell>
          <cell r="E91">
            <v>4099.0218750000004</v>
          </cell>
        </row>
        <row r="92">
          <cell r="A92">
            <v>1044</v>
          </cell>
          <cell r="B92">
            <v>0</v>
          </cell>
          <cell r="C92">
            <v>11673.14</v>
          </cell>
          <cell r="D92">
            <v>729.57124999999996</v>
          </cell>
          <cell r="E92">
            <v>10943.568749999999</v>
          </cell>
        </row>
        <row r="93">
          <cell r="A93">
            <v>1058</v>
          </cell>
          <cell r="B93">
            <v>0</v>
          </cell>
          <cell r="C93">
            <v>10223.81</v>
          </cell>
          <cell r="D93">
            <v>638.98812499999997</v>
          </cell>
          <cell r="E93">
            <v>9584.8218749999996</v>
          </cell>
        </row>
        <row r="94">
          <cell r="A94">
            <v>1064</v>
          </cell>
          <cell r="B94">
            <v>0</v>
          </cell>
          <cell r="C94">
            <v>270586.83</v>
          </cell>
          <cell r="D94">
            <v>16911.676875000001</v>
          </cell>
          <cell r="E94">
            <v>253675.15312500001</v>
          </cell>
        </row>
        <row r="95">
          <cell r="A95">
            <v>1076</v>
          </cell>
          <cell r="B95">
            <v>0</v>
          </cell>
          <cell r="C95">
            <v>4716.59</v>
          </cell>
          <cell r="D95">
            <v>294.78687500000001</v>
          </cell>
          <cell r="E95">
            <v>4421.8031250000004</v>
          </cell>
        </row>
        <row r="96">
          <cell r="A96">
            <v>1081</v>
          </cell>
          <cell r="B96">
            <v>0</v>
          </cell>
          <cell r="C96">
            <v>6457.05</v>
          </cell>
          <cell r="D96">
            <v>403.56562500000001</v>
          </cell>
          <cell r="E96">
            <v>6053.484375</v>
          </cell>
        </row>
        <row r="97">
          <cell r="A97">
            <v>1101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</row>
        <row r="98">
          <cell r="A98">
            <v>1107</v>
          </cell>
          <cell r="B98">
            <v>0</v>
          </cell>
          <cell r="C98">
            <v>13667.53</v>
          </cell>
          <cell r="D98">
            <v>854.22062500000004</v>
          </cell>
          <cell r="E98">
            <v>12813.309375000001</v>
          </cell>
        </row>
        <row r="99">
          <cell r="A99">
            <v>1110</v>
          </cell>
          <cell r="B99">
            <v>0</v>
          </cell>
          <cell r="C99">
            <v>3906.61</v>
          </cell>
          <cell r="D99">
            <v>244.16312500000001</v>
          </cell>
          <cell r="E99">
            <v>3662.4468750000001</v>
          </cell>
        </row>
        <row r="100">
          <cell r="A100">
            <v>1134</v>
          </cell>
          <cell r="B100">
            <v>0</v>
          </cell>
          <cell r="C100">
            <v>20403.490000000002</v>
          </cell>
          <cell r="D100">
            <v>1275.2181250000001</v>
          </cell>
          <cell r="E100">
            <v>19128.271875000002</v>
          </cell>
        </row>
        <row r="101">
          <cell r="A101">
            <v>1135</v>
          </cell>
          <cell r="B101">
            <v>0</v>
          </cell>
          <cell r="C101">
            <v>9653.92</v>
          </cell>
          <cell r="D101">
            <v>603.37</v>
          </cell>
          <cell r="E101">
            <v>9050.5499999999993</v>
          </cell>
        </row>
        <row r="102">
          <cell r="A102">
            <v>1136</v>
          </cell>
          <cell r="B102">
            <v>0</v>
          </cell>
          <cell r="C102">
            <v>2851.82</v>
          </cell>
          <cell r="D102">
            <v>178.23875000000001</v>
          </cell>
          <cell r="E102">
            <v>2673.5812500000002</v>
          </cell>
        </row>
        <row r="103">
          <cell r="A103">
            <v>1137</v>
          </cell>
          <cell r="B103">
            <v>0</v>
          </cell>
          <cell r="C103">
            <v>2639.12</v>
          </cell>
          <cell r="D103">
            <v>164.94499999999999</v>
          </cell>
          <cell r="E103">
            <v>2474.1749999999997</v>
          </cell>
        </row>
        <row r="104">
          <cell r="A104">
            <v>1146</v>
          </cell>
          <cell r="B104">
            <v>0</v>
          </cell>
          <cell r="C104">
            <v>2937.89</v>
          </cell>
          <cell r="D104">
            <v>183.61812499999999</v>
          </cell>
          <cell r="E104">
            <v>2754.2718749999999</v>
          </cell>
        </row>
        <row r="105">
          <cell r="A105">
            <v>1133</v>
          </cell>
          <cell r="B105">
            <v>0</v>
          </cell>
          <cell r="C105">
            <v>62612.52</v>
          </cell>
          <cell r="D105">
            <v>3913.2824999999998</v>
          </cell>
          <cell r="E105">
            <v>58699.237499999996</v>
          </cell>
        </row>
        <row r="106">
          <cell r="A106">
            <v>1152</v>
          </cell>
          <cell r="B106">
            <v>0</v>
          </cell>
          <cell r="C106">
            <v>6569.17</v>
          </cell>
          <cell r="D106">
            <v>410.573125</v>
          </cell>
          <cell r="E106">
            <v>6158.5968750000002</v>
          </cell>
        </row>
        <row r="107">
          <cell r="A107">
            <v>1153</v>
          </cell>
          <cell r="B107">
            <v>0</v>
          </cell>
          <cell r="C107">
            <v>13340.91</v>
          </cell>
          <cell r="D107">
            <v>833.80687499999999</v>
          </cell>
          <cell r="E107">
            <v>12507.103125</v>
          </cell>
        </row>
        <row r="108">
          <cell r="A108">
            <v>1154</v>
          </cell>
          <cell r="B108">
            <v>0</v>
          </cell>
          <cell r="C108">
            <v>7616.37</v>
          </cell>
          <cell r="D108">
            <v>476.02312499999999</v>
          </cell>
          <cell r="E108">
            <v>-3.1250000001818989E-3</v>
          </cell>
        </row>
        <row r="109">
          <cell r="A109">
            <v>1155</v>
          </cell>
          <cell r="B109">
            <v>0</v>
          </cell>
          <cell r="C109">
            <v>4510.66</v>
          </cell>
          <cell r="D109">
            <v>281.91624999999999</v>
          </cell>
          <cell r="E109">
            <v>4228.7437499999996</v>
          </cell>
        </row>
        <row r="110">
          <cell r="A110">
            <v>1161</v>
          </cell>
          <cell r="B110">
            <v>0</v>
          </cell>
          <cell r="C110">
            <v>21649.79</v>
          </cell>
          <cell r="D110">
            <v>1353.1118750000001</v>
          </cell>
          <cell r="E110">
            <v>20296.678125000002</v>
          </cell>
        </row>
        <row r="111">
          <cell r="A111">
            <v>1168</v>
          </cell>
          <cell r="B111">
            <v>0</v>
          </cell>
          <cell r="C111">
            <v>9691.86</v>
          </cell>
          <cell r="D111">
            <v>605.74125000000004</v>
          </cell>
          <cell r="E111">
            <v>9086.1187500000015</v>
          </cell>
        </row>
        <row r="112">
          <cell r="A112">
            <v>1173</v>
          </cell>
          <cell r="B112">
            <v>0</v>
          </cell>
          <cell r="C112">
            <v>563676.34</v>
          </cell>
          <cell r="D112">
            <v>35229.771249999998</v>
          </cell>
          <cell r="E112">
            <v>528446.56874999998</v>
          </cell>
        </row>
        <row r="113">
          <cell r="A113">
            <v>1175</v>
          </cell>
          <cell r="B113">
            <v>0</v>
          </cell>
          <cell r="C113">
            <v>4657.12</v>
          </cell>
          <cell r="D113">
            <v>291.07</v>
          </cell>
          <cell r="E113">
            <v>4366.05</v>
          </cell>
        </row>
        <row r="114">
          <cell r="A114">
            <v>1183</v>
          </cell>
          <cell r="B114">
            <v>0</v>
          </cell>
          <cell r="C114">
            <v>38665.29</v>
          </cell>
          <cell r="D114">
            <v>2416.5806250000001</v>
          </cell>
          <cell r="E114">
            <v>36248.709374999999</v>
          </cell>
        </row>
        <row r="115">
          <cell r="A115">
            <v>1184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>
            <v>1185</v>
          </cell>
          <cell r="B116">
            <v>0</v>
          </cell>
          <cell r="C116">
            <v>10546.83</v>
          </cell>
          <cell r="D116">
            <v>659.176875</v>
          </cell>
          <cell r="E116">
            <v>9887.6531250000007</v>
          </cell>
        </row>
        <row r="117">
          <cell r="A117">
            <v>1186</v>
          </cell>
          <cell r="B117">
            <v>0</v>
          </cell>
          <cell r="C117">
            <v>3545.41</v>
          </cell>
          <cell r="D117">
            <v>221.58812499999999</v>
          </cell>
          <cell r="E117">
            <v>3323.8218749999996</v>
          </cell>
        </row>
        <row r="118">
          <cell r="A118">
            <v>1198</v>
          </cell>
          <cell r="B118">
            <v>0</v>
          </cell>
          <cell r="C118">
            <v>4498.71</v>
          </cell>
          <cell r="D118">
            <v>281.169375</v>
          </cell>
          <cell r="E118">
            <v>4217.5406249999996</v>
          </cell>
        </row>
        <row r="119">
          <cell r="A119">
            <v>1199</v>
          </cell>
          <cell r="B119">
            <v>0</v>
          </cell>
          <cell r="C119">
            <v>3265.32</v>
          </cell>
          <cell r="D119">
            <v>204.08250000000001</v>
          </cell>
          <cell r="E119">
            <v>3061.2375000000002</v>
          </cell>
        </row>
        <row r="120">
          <cell r="A120">
            <v>1219</v>
          </cell>
          <cell r="B120">
            <v>0</v>
          </cell>
          <cell r="C120">
            <v>607.5</v>
          </cell>
          <cell r="D120">
            <v>37.96875</v>
          </cell>
          <cell r="E120">
            <v>1.2500000000272848E-3</v>
          </cell>
        </row>
        <row r="121">
          <cell r="A121">
            <v>1220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</row>
        <row r="122">
          <cell r="A122">
            <v>1221</v>
          </cell>
          <cell r="B122">
            <v>0</v>
          </cell>
          <cell r="C122">
            <v>3025.63</v>
          </cell>
          <cell r="D122">
            <v>189.10187500000001</v>
          </cell>
          <cell r="E122">
            <v>2836.5281250000003</v>
          </cell>
        </row>
        <row r="123">
          <cell r="A123">
            <v>1222</v>
          </cell>
          <cell r="B123">
            <v>0</v>
          </cell>
          <cell r="C123">
            <v>3050.53</v>
          </cell>
          <cell r="D123">
            <v>190.65812500000001</v>
          </cell>
          <cell r="E123">
            <v>2859.8718750000003</v>
          </cell>
        </row>
        <row r="124">
          <cell r="A124">
            <v>1243</v>
          </cell>
          <cell r="B124">
            <v>0</v>
          </cell>
          <cell r="C124">
            <v>10445.93</v>
          </cell>
          <cell r="D124">
            <v>652.87062500000002</v>
          </cell>
          <cell r="E124">
            <v>9793.0593750000007</v>
          </cell>
        </row>
        <row r="125">
          <cell r="A125">
            <v>1258</v>
          </cell>
          <cell r="B125">
            <v>0</v>
          </cell>
          <cell r="C125">
            <v>386.4</v>
          </cell>
          <cell r="D125">
            <v>24.15</v>
          </cell>
          <cell r="E125">
            <v>362.25</v>
          </cell>
        </row>
        <row r="126">
          <cell r="A126">
            <v>1264</v>
          </cell>
          <cell r="B126">
            <v>0</v>
          </cell>
          <cell r="C126">
            <v>21857</v>
          </cell>
          <cell r="D126">
            <v>1366.0625</v>
          </cell>
          <cell r="E126">
            <v>20490.9375</v>
          </cell>
        </row>
        <row r="127">
          <cell r="A127">
            <v>1267</v>
          </cell>
          <cell r="B127">
            <v>0</v>
          </cell>
          <cell r="C127">
            <v>3151.75</v>
          </cell>
          <cell r="D127">
            <v>196.984375</v>
          </cell>
          <cell r="E127">
            <v>2954.765625</v>
          </cell>
        </row>
        <row r="128">
          <cell r="A128">
            <v>1279</v>
          </cell>
          <cell r="B128">
            <v>0</v>
          </cell>
          <cell r="C128">
            <v>180.41</v>
          </cell>
          <cell r="D128">
            <v>11.275625</v>
          </cell>
          <cell r="E128">
            <v>169.13437500000001</v>
          </cell>
        </row>
        <row r="129">
          <cell r="A129">
            <v>1281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</row>
        <row r="130">
          <cell r="A130">
            <v>1285</v>
          </cell>
          <cell r="B130">
            <v>0</v>
          </cell>
          <cell r="C130">
            <v>6400.54</v>
          </cell>
          <cell r="D130">
            <v>400.03375</v>
          </cell>
          <cell r="E130">
            <v>6000.5062500000004</v>
          </cell>
        </row>
        <row r="131">
          <cell r="A131">
            <v>1297</v>
          </cell>
          <cell r="B131">
            <v>0</v>
          </cell>
          <cell r="C131">
            <v>3349.87</v>
          </cell>
          <cell r="D131">
            <v>209.36687499999999</v>
          </cell>
          <cell r="E131">
            <v>3140.5031249999997</v>
          </cell>
        </row>
        <row r="132">
          <cell r="A132">
            <v>1302</v>
          </cell>
          <cell r="B132">
            <v>0</v>
          </cell>
          <cell r="C132">
            <v>855.21</v>
          </cell>
          <cell r="D132">
            <v>53.450625000000002</v>
          </cell>
          <cell r="E132">
            <v>801.75937500000009</v>
          </cell>
        </row>
        <row r="133">
          <cell r="A133">
            <v>1303</v>
          </cell>
          <cell r="B133">
            <v>0</v>
          </cell>
          <cell r="C133">
            <v>3402.86</v>
          </cell>
          <cell r="D133">
            <v>212.67875000000001</v>
          </cell>
          <cell r="E133">
            <v>3190.1812500000001</v>
          </cell>
        </row>
        <row r="134">
          <cell r="A134">
            <v>1312</v>
          </cell>
          <cell r="B134">
            <v>0</v>
          </cell>
          <cell r="C134">
            <v>987.24</v>
          </cell>
          <cell r="D134">
            <v>61.702500000000001</v>
          </cell>
          <cell r="E134">
            <v>925.53750000000002</v>
          </cell>
        </row>
        <row r="135">
          <cell r="A135">
            <v>1321</v>
          </cell>
          <cell r="B135">
            <v>0</v>
          </cell>
          <cell r="C135">
            <v>2221.44</v>
          </cell>
          <cell r="D135">
            <v>138.84</v>
          </cell>
          <cell r="E135">
            <v>2082.6</v>
          </cell>
        </row>
        <row r="136">
          <cell r="A136">
            <v>1326</v>
          </cell>
          <cell r="B136">
            <v>0</v>
          </cell>
          <cell r="C136">
            <v>2227.85</v>
          </cell>
          <cell r="D136">
            <v>139.24062499999999</v>
          </cell>
          <cell r="E136">
            <v>2088.609375</v>
          </cell>
        </row>
        <row r="137">
          <cell r="A137">
            <v>1329</v>
          </cell>
          <cell r="B137">
            <v>0</v>
          </cell>
          <cell r="C137">
            <v>2009.12</v>
          </cell>
          <cell r="D137">
            <v>125.57</v>
          </cell>
          <cell r="E137">
            <v>1883.55</v>
          </cell>
        </row>
        <row r="138">
          <cell r="A138">
            <v>1338</v>
          </cell>
          <cell r="B138">
            <v>0</v>
          </cell>
          <cell r="C138">
            <v>2003.75</v>
          </cell>
          <cell r="D138">
            <v>125.234375</v>
          </cell>
          <cell r="E138">
            <v>1878.515625</v>
          </cell>
        </row>
        <row r="139">
          <cell r="A139">
            <v>55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</row>
        <row r="140">
          <cell r="A140">
            <v>55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</row>
        <row r="141">
          <cell r="A141">
            <v>55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</row>
        <row r="142">
          <cell r="A142">
            <v>4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</row>
        <row r="143">
          <cell r="A143">
            <v>1012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</row>
        <row r="144">
          <cell r="A144">
            <v>1015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</row>
        <row r="145">
          <cell r="A145">
            <v>1016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</row>
        <row r="146">
          <cell r="A146">
            <v>1017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</row>
        <row r="147">
          <cell r="A147">
            <v>1018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</row>
        <row r="148">
          <cell r="A148">
            <v>1050</v>
          </cell>
          <cell r="B148">
            <v>0</v>
          </cell>
          <cell r="C148">
            <v>3479.78</v>
          </cell>
          <cell r="D148">
            <v>217.48625000000001</v>
          </cell>
          <cell r="E148">
            <v>3262.2937500000003</v>
          </cell>
        </row>
        <row r="149">
          <cell r="A149">
            <v>1054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</row>
        <row r="150">
          <cell r="A150">
            <v>1057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</row>
        <row r="151">
          <cell r="A151">
            <v>1047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</row>
        <row r="152">
          <cell r="A152">
            <v>1069</v>
          </cell>
          <cell r="B152">
            <v>0</v>
          </cell>
          <cell r="C152">
            <v>2702.29</v>
          </cell>
          <cell r="D152">
            <v>168.893125</v>
          </cell>
          <cell r="E152">
            <v>2533.3968749999999</v>
          </cell>
        </row>
        <row r="153">
          <cell r="A153">
            <v>1070</v>
          </cell>
          <cell r="B153">
            <v>0</v>
          </cell>
          <cell r="C153">
            <v>3364.55</v>
          </cell>
          <cell r="D153">
            <v>210.28437500000001</v>
          </cell>
          <cell r="E153">
            <v>3154.265625</v>
          </cell>
        </row>
        <row r="154">
          <cell r="A154">
            <v>1077</v>
          </cell>
          <cell r="B154">
            <v>0</v>
          </cell>
          <cell r="C154">
            <v>2555.09</v>
          </cell>
          <cell r="D154">
            <v>159.69312500000001</v>
          </cell>
          <cell r="E154">
            <v>2395.3968750000004</v>
          </cell>
        </row>
        <row r="155">
          <cell r="A155">
            <v>1083</v>
          </cell>
          <cell r="B155">
            <v>0</v>
          </cell>
          <cell r="C155">
            <v>2876.15</v>
          </cell>
          <cell r="D155">
            <v>179.75937500000001</v>
          </cell>
          <cell r="E155">
            <v>2696.390625</v>
          </cell>
        </row>
        <row r="156">
          <cell r="A156">
            <v>1093</v>
          </cell>
          <cell r="B156">
            <v>0</v>
          </cell>
          <cell r="C156">
            <v>3059.2</v>
          </cell>
          <cell r="D156">
            <v>191.2</v>
          </cell>
          <cell r="E156">
            <v>2868</v>
          </cell>
        </row>
        <row r="157">
          <cell r="A157">
            <v>1113</v>
          </cell>
          <cell r="B157">
            <v>0</v>
          </cell>
          <cell r="C157">
            <v>29949.14</v>
          </cell>
          <cell r="D157">
            <v>1871.82125</v>
          </cell>
          <cell r="E157">
            <v>28077.318749999999</v>
          </cell>
        </row>
        <row r="158">
          <cell r="A158">
            <v>1117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A159">
            <v>1141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</row>
        <row r="160">
          <cell r="A160">
            <v>1149</v>
          </cell>
          <cell r="B160">
            <v>0</v>
          </cell>
          <cell r="C160">
            <v>2720.43</v>
          </cell>
          <cell r="D160">
            <v>170.02687499999999</v>
          </cell>
          <cell r="E160">
            <v>2550.4031249999998</v>
          </cell>
        </row>
        <row r="161">
          <cell r="A161">
            <v>1150</v>
          </cell>
          <cell r="B161">
            <v>0</v>
          </cell>
          <cell r="C161">
            <v>3151.83</v>
          </cell>
          <cell r="D161">
            <v>196.989375</v>
          </cell>
          <cell r="E161">
            <v>2954.8406249999998</v>
          </cell>
        </row>
        <row r="162">
          <cell r="A162">
            <v>1166</v>
          </cell>
          <cell r="B162">
            <v>0</v>
          </cell>
          <cell r="C162">
            <v>2717.83</v>
          </cell>
          <cell r="D162">
            <v>169.864375</v>
          </cell>
          <cell r="E162">
            <v>2547.9656249999998</v>
          </cell>
        </row>
        <row r="163">
          <cell r="A163">
            <v>1171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</row>
        <row r="164">
          <cell r="A164">
            <v>1193</v>
          </cell>
          <cell r="B164">
            <v>0</v>
          </cell>
          <cell r="C164">
            <v>485.08</v>
          </cell>
          <cell r="D164">
            <v>30.317499999999999</v>
          </cell>
          <cell r="E164">
            <v>2.4999999999977263E-3</v>
          </cell>
        </row>
        <row r="165">
          <cell r="A165">
            <v>1200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</row>
        <row r="166">
          <cell r="A166">
            <v>1201</v>
          </cell>
          <cell r="B166">
            <v>0</v>
          </cell>
          <cell r="C166">
            <v>131.29</v>
          </cell>
          <cell r="D166">
            <v>8.2056249999999995</v>
          </cell>
          <cell r="E166">
            <v>4.374999999996021E-3</v>
          </cell>
        </row>
        <row r="167">
          <cell r="A167">
            <v>1202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</row>
        <row r="168">
          <cell r="A168">
            <v>1203</v>
          </cell>
          <cell r="B168">
            <v>0</v>
          </cell>
          <cell r="C168">
            <v>2321.67</v>
          </cell>
          <cell r="D168">
            <v>145.104375</v>
          </cell>
          <cell r="E168">
            <v>2176.5656250000002</v>
          </cell>
        </row>
        <row r="169">
          <cell r="A169">
            <v>1204</v>
          </cell>
          <cell r="B169">
            <v>0</v>
          </cell>
          <cell r="C169">
            <v>91427.43</v>
          </cell>
          <cell r="D169">
            <v>5714.2143749999996</v>
          </cell>
          <cell r="E169">
            <v>85713.215624999997</v>
          </cell>
        </row>
        <row r="170">
          <cell r="A170">
            <v>1205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</row>
        <row r="171">
          <cell r="A171">
            <v>1223</v>
          </cell>
          <cell r="B171">
            <v>0</v>
          </cell>
          <cell r="C171">
            <v>2865.19</v>
          </cell>
          <cell r="D171">
            <v>179.074375</v>
          </cell>
          <cell r="E171">
            <v>2686.1156249999999</v>
          </cell>
        </row>
        <row r="172">
          <cell r="A172">
            <v>1224</v>
          </cell>
          <cell r="B172">
            <v>0</v>
          </cell>
          <cell r="C172">
            <v>811.75</v>
          </cell>
          <cell r="D172">
            <v>50.734375</v>
          </cell>
          <cell r="E172">
            <v>-4.3749999999818101E-3</v>
          </cell>
        </row>
        <row r="173">
          <cell r="A173">
            <v>1225</v>
          </cell>
          <cell r="B173">
            <v>0</v>
          </cell>
          <cell r="C173">
            <v>2786.01</v>
          </cell>
          <cell r="D173">
            <v>174.12562500000001</v>
          </cell>
          <cell r="E173">
            <v>2611.8843750000001</v>
          </cell>
        </row>
        <row r="174">
          <cell r="A174">
            <v>1226</v>
          </cell>
          <cell r="B174">
            <v>0</v>
          </cell>
          <cell r="C174">
            <v>4305.4799999999996</v>
          </cell>
          <cell r="D174">
            <v>269.09249999999997</v>
          </cell>
          <cell r="E174">
            <v>4036.3874999999998</v>
          </cell>
        </row>
        <row r="175">
          <cell r="A175">
            <v>1227</v>
          </cell>
          <cell r="B175">
            <v>0</v>
          </cell>
          <cell r="C175">
            <v>447.86</v>
          </cell>
          <cell r="D175">
            <v>27.991250000000001</v>
          </cell>
          <cell r="E175">
            <v>-1.2499999999704414E-3</v>
          </cell>
        </row>
        <row r="176">
          <cell r="A176">
            <v>1253</v>
          </cell>
          <cell r="B176">
            <v>0</v>
          </cell>
          <cell r="C176">
            <v>169.57</v>
          </cell>
          <cell r="D176">
            <v>10.598125</v>
          </cell>
          <cell r="E176">
            <v>158.97187499999998</v>
          </cell>
        </row>
        <row r="177">
          <cell r="A177">
            <v>1260</v>
          </cell>
          <cell r="B177">
            <v>0</v>
          </cell>
          <cell r="C177">
            <v>307.79000000000002</v>
          </cell>
          <cell r="D177">
            <v>19.236875000000001</v>
          </cell>
          <cell r="E177">
            <v>288.55312500000002</v>
          </cell>
        </row>
        <row r="178">
          <cell r="A178">
            <v>1266</v>
          </cell>
          <cell r="B178">
            <v>0</v>
          </cell>
          <cell r="C178">
            <v>541.61</v>
          </cell>
          <cell r="D178">
            <v>33.850625000000001</v>
          </cell>
          <cell r="E178">
            <v>507.75937500000003</v>
          </cell>
        </row>
        <row r="179">
          <cell r="A179">
            <v>1275</v>
          </cell>
          <cell r="B179">
            <v>0</v>
          </cell>
          <cell r="C179">
            <v>294.88</v>
          </cell>
          <cell r="D179">
            <v>18.43</v>
          </cell>
          <cell r="E179">
            <v>276.45</v>
          </cell>
        </row>
        <row r="180">
          <cell r="A180">
            <v>1284</v>
          </cell>
          <cell r="B180">
            <v>0</v>
          </cell>
          <cell r="C180">
            <v>9463.74</v>
          </cell>
          <cell r="D180">
            <v>591.48374999999999</v>
          </cell>
          <cell r="E180">
            <v>8872.2562500000004</v>
          </cell>
        </row>
        <row r="181">
          <cell r="A181">
            <v>1287</v>
          </cell>
          <cell r="B181">
            <v>0</v>
          </cell>
          <cell r="C181">
            <v>784.73</v>
          </cell>
          <cell r="D181">
            <v>49.045625000000001</v>
          </cell>
          <cell r="E181">
            <v>735.68437500000005</v>
          </cell>
        </row>
        <row r="182">
          <cell r="A182">
            <v>1288</v>
          </cell>
          <cell r="B182">
            <v>0</v>
          </cell>
          <cell r="C182">
            <v>412.91</v>
          </cell>
          <cell r="D182">
            <v>25.806875000000002</v>
          </cell>
          <cell r="E182">
            <v>387.10312500000003</v>
          </cell>
        </row>
        <row r="183">
          <cell r="A183">
            <v>1170</v>
          </cell>
          <cell r="B183">
            <v>0</v>
          </cell>
          <cell r="C183">
            <v>9511.19</v>
          </cell>
          <cell r="D183">
            <v>594.44937500000003</v>
          </cell>
          <cell r="E183">
            <v>8916.7406250000004</v>
          </cell>
        </row>
        <row r="184">
          <cell r="A184">
            <v>1306</v>
          </cell>
          <cell r="B184">
            <v>0</v>
          </cell>
          <cell r="C184">
            <v>337.15</v>
          </cell>
          <cell r="D184">
            <v>21.071874999999999</v>
          </cell>
          <cell r="E184">
            <v>316.078125</v>
          </cell>
        </row>
        <row r="185">
          <cell r="A185">
            <v>1309</v>
          </cell>
          <cell r="B185">
            <v>0</v>
          </cell>
          <cell r="C185">
            <v>101.13</v>
          </cell>
          <cell r="D185">
            <v>6.3206249999999997</v>
          </cell>
          <cell r="E185">
            <v>94.809374999999989</v>
          </cell>
        </row>
        <row r="186">
          <cell r="A186">
            <v>1330</v>
          </cell>
          <cell r="B186">
            <v>0</v>
          </cell>
          <cell r="C186">
            <v>2010.23</v>
          </cell>
          <cell r="D186">
            <v>125.639375</v>
          </cell>
          <cell r="E186">
            <v>1884.590625</v>
          </cell>
        </row>
        <row r="187">
          <cell r="A187">
            <v>1335</v>
          </cell>
          <cell r="B187">
            <v>0</v>
          </cell>
          <cell r="C187">
            <v>1852.47</v>
          </cell>
          <cell r="D187">
            <v>115.779375</v>
          </cell>
          <cell r="E187">
            <v>1736.690625</v>
          </cell>
        </row>
        <row r="188">
          <cell r="A188">
            <v>55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>
            <v>55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>
            <v>5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>
            <v>1019</v>
          </cell>
          <cell r="B191">
            <v>0</v>
          </cell>
          <cell r="C191">
            <v>10746.49</v>
          </cell>
          <cell r="D191">
            <v>671.65562499999999</v>
          </cell>
          <cell r="E191">
            <v>10074.834375</v>
          </cell>
        </row>
        <row r="192">
          <cell r="A192">
            <v>1021</v>
          </cell>
          <cell r="B192">
            <v>0</v>
          </cell>
          <cell r="C192">
            <v>10260.870000000001</v>
          </cell>
          <cell r="D192">
            <v>641.30437500000005</v>
          </cell>
          <cell r="E192">
            <v>9619.5656250000011</v>
          </cell>
        </row>
        <row r="193">
          <cell r="A193">
            <v>1022</v>
          </cell>
          <cell r="B193">
            <v>0</v>
          </cell>
          <cell r="C193">
            <v>12254.64</v>
          </cell>
          <cell r="D193">
            <v>765.91499999999996</v>
          </cell>
          <cell r="E193">
            <v>11488.724999999999</v>
          </cell>
        </row>
        <row r="194">
          <cell r="A194">
            <v>1023</v>
          </cell>
          <cell r="B194">
            <v>0</v>
          </cell>
          <cell r="C194">
            <v>20015.22</v>
          </cell>
          <cell r="D194">
            <v>1250.9512500000001</v>
          </cell>
          <cell r="E194">
            <v>18764.268750000003</v>
          </cell>
        </row>
        <row r="195">
          <cell r="A195">
            <v>1045</v>
          </cell>
          <cell r="B195">
            <v>0</v>
          </cell>
          <cell r="C195">
            <v>4444.7</v>
          </cell>
          <cell r="D195">
            <v>277.79374999999999</v>
          </cell>
          <cell r="E195">
            <v>4166.90625</v>
          </cell>
        </row>
        <row r="196">
          <cell r="A196">
            <v>1053</v>
          </cell>
          <cell r="B196">
            <v>0</v>
          </cell>
          <cell r="C196">
            <v>666.26</v>
          </cell>
          <cell r="D196">
            <v>41.641249999999999</v>
          </cell>
          <cell r="E196">
            <v>-1.2500000000272848E-3</v>
          </cell>
        </row>
        <row r="197">
          <cell r="A197">
            <v>1060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>
            <v>1038</v>
          </cell>
          <cell r="B198">
            <v>0</v>
          </cell>
          <cell r="C198">
            <v>9926.94</v>
          </cell>
          <cell r="D198">
            <v>620.43375000000003</v>
          </cell>
          <cell r="E198">
            <v>9306.5062500000004</v>
          </cell>
        </row>
        <row r="199">
          <cell r="A199">
            <v>1075</v>
          </cell>
          <cell r="B199">
            <v>0</v>
          </cell>
          <cell r="C199">
            <v>5426.65</v>
          </cell>
          <cell r="D199">
            <v>339.16562499999998</v>
          </cell>
          <cell r="E199">
            <v>5087.484375</v>
          </cell>
        </row>
        <row r="200">
          <cell r="A200">
            <v>1062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>
            <v>1079</v>
          </cell>
          <cell r="B201">
            <v>0</v>
          </cell>
          <cell r="C201">
            <v>4375.5600000000004</v>
          </cell>
          <cell r="D201">
            <v>273.47250000000003</v>
          </cell>
          <cell r="E201">
            <v>-2.4999999995998223E-3</v>
          </cell>
        </row>
        <row r="202">
          <cell r="A202">
            <v>1082</v>
          </cell>
          <cell r="B202">
            <v>0</v>
          </cell>
          <cell r="C202">
            <v>17701.04</v>
          </cell>
          <cell r="D202">
            <v>1106.3150000000001</v>
          </cell>
          <cell r="E202">
            <v>16594.725000000002</v>
          </cell>
        </row>
        <row r="203">
          <cell r="A203">
            <v>1085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>
            <v>1095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>
            <v>1102</v>
          </cell>
          <cell r="B205">
            <v>0</v>
          </cell>
          <cell r="C205">
            <v>4635.41</v>
          </cell>
          <cell r="D205">
            <v>289.71312499999999</v>
          </cell>
          <cell r="E205">
            <v>4345.6968749999996</v>
          </cell>
        </row>
        <row r="206">
          <cell r="A206">
            <v>1109</v>
          </cell>
          <cell r="B206">
            <v>0</v>
          </cell>
          <cell r="C206">
            <v>3567.83</v>
          </cell>
          <cell r="D206">
            <v>222.989375</v>
          </cell>
          <cell r="E206">
            <v>3344.8406249999998</v>
          </cell>
        </row>
        <row r="207">
          <cell r="A207">
            <v>1111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</row>
        <row r="208">
          <cell r="A208">
            <v>1112</v>
          </cell>
          <cell r="B208">
            <v>0</v>
          </cell>
          <cell r="C208">
            <v>7962.38</v>
          </cell>
          <cell r="D208">
            <v>497.64875000000001</v>
          </cell>
          <cell r="E208">
            <v>7464.7312499999998</v>
          </cell>
        </row>
        <row r="209">
          <cell r="A209">
            <v>1116</v>
          </cell>
          <cell r="B209">
            <v>0</v>
          </cell>
          <cell r="C209">
            <v>4107.1899999999996</v>
          </cell>
          <cell r="D209">
            <v>256.69937499999997</v>
          </cell>
          <cell r="E209">
            <v>3850.4906249999995</v>
          </cell>
        </row>
        <row r="210">
          <cell r="A210">
            <v>1118</v>
          </cell>
          <cell r="B210">
            <v>0</v>
          </cell>
          <cell r="C210">
            <v>4355.33</v>
          </cell>
          <cell r="D210">
            <v>272.208125</v>
          </cell>
          <cell r="E210">
            <v>4083.1218749999998</v>
          </cell>
        </row>
        <row r="211">
          <cell r="A211">
            <v>1119</v>
          </cell>
          <cell r="B211">
            <v>0</v>
          </cell>
          <cell r="C211">
            <v>4240.5</v>
          </cell>
          <cell r="D211">
            <v>265.03125</v>
          </cell>
          <cell r="E211">
            <v>3975.46875</v>
          </cell>
        </row>
        <row r="212">
          <cell r="A212">
            <v>1121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</row>
        <row r="213">
          <cell r="A213">
            <v>1122</v>
          </cell>
          <cell r="B213">
            <v>0</v>
          </cell>
          <cell r="C213">
            <v>3730.32</v>
          </cell>
          <cell r="D213">
            <v>233.14500000000001</v>
          </cell>
          <cell r="E213">
            <v>3497.1750000000002</v>
          </cell>
        </row>
        <row r="214">
          <cell r="A214">
            <v>1124</v>
          </cell>
          <cell r="B214">
            <v>0</v>
          </cell>
          <cell r="C214">
            <v>4317.3500000000004</v>
          </cell>
          <cell r="D214">
            <v>269.83437500000002</v>
          </cell>
          <cell r="E214">
            <v>4047.5156250000005</v>
          </cell>
        </row>
        <row r="215">
          <cell r="A215">
            <v>1151</v>
          </cell>
          <cell r="B215">
            <v>0</v>
          </cell>
          <cell r="C215">
            <v>4987.57</v>
          </cell>
          <cell r="D215">
            <v>311.72312499999998</v>
          </cell>
          <cell r="E215">
            <v>4675.8468749999993</v>
          </cell>
        </row>
        <row r="216">
          <cell r="A216">
            <v>1160</v>
          </cell>
          <cell r="B216">
            <v>0</v>
          </cell>
          <cell r="C216">
            <v>4690.5200000000004</v>
          </cell>
          <cell r="D216">
            <v>293.15750000000003</v>
          </cell>
          <cell r="E216">
            <v>4397.3625000000002</v>
          </cell>
        </row>
        <row r="217">
          <cell r="A217">
            <v>1162</v>
          </cell>
          <cell r="B217">
            <v>0</v>
          </cell>
          <cell r="C217">
            <v>5147.34</v>
          </cell>
          <cell r="D217">
            <v>321.70875000000001</v>
          </cell>
          <cell r="E217">
            <v>4825.6312500000004</v>
          </cell>
        </row>
        <row r="218">
          <cell r="A218">
            <v>1165</v>
          </cell>
          <cell r="B218">
            <v>0</v>
          </cell>
          <cell r="C218">
            <v>4572.45</v>
          </cell>
          <cell r="D218">
            <v>285.77812499999999</v>
          </cell>
          <cell r="E218">
            <v>4286.671875</v>
          </cell>
        </row>
        <row r="219">
          <cell r="A219">
            <v>1169</v>
          </cell>
          <cell r="B219">
            <v>0</v>
          </cell>
          <cell r="C219">
            <v>6822.17</v>
          </cell>
          <cell r="D219">
            <v>426.385625</v>
          </cell>
          <cell r="E219">
            <v>6395.7843750000002</v>
          </cell>
        </row>
        <row r="220">
          <cell r="A220">
            <v>1174</v>
          </cell>
          <cell r="B220">
            <v>0</v>
          </cell>
          <cell r="C220">
            <v>3950.64</v>
          </cell>
          <cell r="D220">
            <v>246.91499999999999</v>
          </cell>
          <cell r="E220">
            <v>3703.7249999999999</v>
          </cell>
        </row>
        <row r="221">
          <cell r="A221">
            <v>1176</v>
          </cell>
          <cell r="B221">
            <v>0</v>
          </cell>
          <cell r="C221">
            <v>4455.55</v>
          </cell>
          <cell r="D221">
            <v>278.47187500000001</v>
          </cell>
          <cell r="E221">
            <v>4177.078125</v>
          </cell>
        </row>
        <row r="222">
          <cell r="A222">
            <v>1177</v>
          </cell>
          <cell r="B222">
            <v>0</v>
          </cell>
          <cell r="C222">
            <v>4928.16</v>
          </cell>
          <cell r="D222">
            <v>308.01</v>
          </cell>
          <cell r="E222">
            <v>4620.1499999999996</v>
          </cell>
        </row>
        <row r="223">
          <cell r="A223">
            <v>1181</v>
          </cell>
          <cell r="B223">
            <v>0</v>
          </cell>
          <cell r="C223">
            <v>8847.74</v>
          </cell>
          <cell r="D223">
            <v>552.98374999999999</v>
          </cell>
          <cell r="E223">
            <v>8294.7562500000004</v>
          </cell>
        </row>
        <row r="224">
          <cell r="A224">
            <v>1182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</row>
        <row r="225">
          <cell r="A225">
            <v>1061</v>
          </cell>
          <cell r="B225">
            <v>0</v>
          </cell>
          <cell r="C225">
            <v>5565.57</v>
          </cell>
          <cell r="D225">
            <v>347.84812499999998</v>
          </cell>
          <cell r="E225">
            <v>5217.7218749999993</v>
          </cell>
        </row>
        <row r="226">
          <cell r="A226">
            <v>1140</v>
          </cell>
          <cell r="B226">
            <v>0</v>
          </cell>
          <cell r="C226">
            <v>4133.68</v>
          </cell>
          <cell r="D226">
            <v>258.35500000000002</v>
          </cell>
          <cell r="E226">
            <v>3875.3250000000003</v>
          </cell>
        </row>
        <row r="227">
          <cell r="A227">
            <v>1206</v>
          </cell>
          <cell r="B227">
            <v>0</v>
          </cell>
          <cell r="C227">
            <v>4890.9399999999996</v>
          </cell>
          <cell r="D227">
            <v>305.68374999999997</v>
          </cell>
          <cell r="E227">
            <v>4585.2562499999995</v>
          </cell>
        </row>
        <row r="228">
          <cell r="A228">
            <v>1207</v>
          </cell>
          <cell r="B228">
            <v>0</v>
          </cell>
          <cell r="C228">
            <v>4587.17</v>
          </cell>
          <cell r="D228">
            <v>286.698125</v>
          </cell>
          <cell r="E228">
            <v>4300.4718750000002</v>
          </cell>
        </row>
        <row r="229">
          <cell r="A229">
            <v>1208</v>
          </cell>
          <cell r="B229">
            <v>0</v>
          </cell>
          <cell r="C229">
            <v>4216.88</v>
          </cell>
          <cell r="D229">
            <v>263.55500000000001</v>
          </cell>
          <cell r="E229">
            <v>3953.3250000000003</v>
          </cell>
        </row>
        <row r="230">
          <cell r="A230">
            <v>1209</v>
          </cell>
          <cell r="B230">
            <v>0</v>
          </cell>
          <cell r="C230">
            <v>6064.15</v>
          </cell>
          <cell r="D230">
            <v>379.00937499999998</v>
          </cell>
          <cell r="E230">
            <v>5685.140625</v>
          </cell>
        </row>
        <row r="231">
          <cell r="A231">
            <v>1228</v>
          </cell>
          <cell r="B231">
            <v>0</v>
          </cell>
          <cell r="C231">
            <v>4998.8100000000004</v>
          </cell>
          <cell r="D231">
            <v>312.42562500000003</v>
          </cell>
          <cell r="E231">
            <v>4686.3843750000005</v>
          </cell>
        </row>
        <row r="232">
          <cell r="A232">
            <v>1229</v>
          </cell>
          <cell r="B232">
            <v>0</v>
          </cell>
          <cell r="C232">
            <v>5171.17</v>
          </cell>
          <cell r="D232">
            <v>323.198125</v>
          </cell>
          <cell r="E232">
            <v>4847.9718750000002</v>
          </cell>
        </row>
        <row r="233">
          <cell r="A233">
            <v>1230</v>
          </cell>
          <cell r="B233">
            <v>0</v>
          </cell>
          <cell r="C233">
            <v>1268.0999999999999</v>
          </cell>
          <cell r="D233">
            <v>79.256249999999994</v>
          </cell>
          <cell r="E233">
            <v>1188.84375</v>
          </cell>
        </row>
        <row r="234">
          <cell r="A234">
            <v>1231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</row>
        <row r="235">
          <cell r="A235">
            <v>1232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</row>
        <row r="236">
          <cell r="A236">
            <v>1233</v>
          </cell>
          <cell r="B236">
            <v>0</v>
          </cell>
          <cell r="C236">
            <v>776.53</v>
          </cell>
          <cell r="D236">
            <v>48.533124999999998</v>
          </cell>
          <cell r="E236">
            <v>727.99687499999993</v>
          </cell>
        </row>
        <row r="237">
          <cell r="A237">
            <v>1244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</row>
        <row r="238">
          <cell r="A238">
            <v>1248</v>
          </cell>
          <cell r="B238">
            <v>0</v>
          </cell>
          <cell r="C238">
            <v>9859.91</v>
          </cell>
          <cell r="D238">
            <v>616.24437499999999</v>
          </cell>
          <cell r="E238">
            <v>9243.6656249999996</v>
          </cell>
        </row>
        <row r="239">
          <cell r="A239">
            <v>1249</v>
          </cell>
          <cell r="B239">
            <v>0</v>
          </cell>
          <cell r="C239">
            <v>4095.74</v>
          </cell>
          <cell r="D239">
            <v>255.98374999999999</v>
          </cell>
          <cell r="E239">
            <v>3839.7562499999999</v>
          </cell>
        </row>
        <row r="240">
          <cell r="A240">
            <v>1250</v>
          </cell>
          <cell r="B240">
            <v>0</v>
          </cell>
          <cell r="C240">
            <v>4174.08</v>
          </cell>
          <cell r="D240">
            <v>260.88</v>
          </cell>
          <cell r="E240">
            <v>3913.2</v>
          </cell>
        </row>
        <row r="241">
          <cell r="A241">
            <v>1255</v>
          </cell>
          <cell r="B241">
            <v>0</v>
          </cell>
          <cell r="C241">
            <v>4885.75</v>
          </cell>
          <cell r="D241">
            <v>305.359375</v>
          </cell>
          <cell r="E241">
            <v>4580.390625</v>
          </cell>
        </row>
        <row r="242">
          <cell r="A242">
            <v>1263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</row>
        <row r="243">
          <cell r="A243">
            <v>1301</v>
          </cell>
          <cell r="B243">
            <v>0</v>
          </cell>
          <cell r="C243">
            <v>4484.57</v>
          </cell>
          <cell r="D243">
            <v>280.28562499999998</v>
          </cell>
          <cell r="E243">
            <v>4204.2843749999993</v>
          </cell>
        </row>
        <row r="244">
          <cell r="A244">
            <v>1310</v>
          </cell>
          <cell r="B244">
            <v>0</v>
          </cell>
          <cell r="C244">
            <v>39.99</v>
          </cell>
          <cell r="D244">
            <v>2.4993750000000001</v>
          </cell>
          <cell r="E244">
            <v>37.490625000000001</v>
          </cell>
        </row>
        <row r="245">
          <cell r="A245">
            <v>1315</v>
          </cell>
          <cell r="B245">
            <v>0</v>
          </cell>
          <cell r="C245">
            <v>737.64</v>
          </cell>
          <cell r="D245">
            <v>46.102499999999999</v>
          </cell>
          <cell r="E245">
            <v>691.53750000000002</v>
          </cell>
        </row>
        <row r="246">
          <cell r="A246">
            <v>1317</v>
          </cell>
          <cell r="B246">
            <v>0</v>
          </cell>
          <cell r="C246">
            <v>440.74</v>
          </cell>
          <cell r="D246">
            <v>27.546250000000001</v>
          </cell>
          <cell r="E246">
            <v>413.19375000000002</v>
          </cell>
        </row>
        <row r="247">
          <cell r="A247">
            <v>55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</row>
        <row r="248">
          <cell r="A248">
            <v>55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</row>
        <row r="249">
          <cell r="A249">
            <v>6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</row>
        <row r="250">
          <cell r="A250">
            <v>7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</row>
        <row r="251">
          <cell r="A251">
            <v>1024</v>
          </cell>
          <cell r="B251">
            <v>0</v>
          </cell>
          <cell r="C251">
            <v>22572.6</v>
          </cell>
          <cell r="D251">
            <v>1410.7874999999999</v>
          </cell>
          <cell r="E251">
            <v>21161.8125</v>
          </cell>
        </row>
        <row r="252">
          <cell r="A252">
            <v>1025</v>
          </cell>
          <cell r="B252">
            <v>0</v>
          </cell>
          <cell r="C252">
            <v>5384.09</v>
          </cell>
          <cell r="D252">
            <v>336.50562500000001</v>
          </cell>
          <cell r="E252">
            <v>5047.5843750000004</v>
          </cell>
        </row>
        <row r="253">
          <cell r="A253">
            <v>1026</v>
          </cell>
          <cell r="B253">
            <v>0</v>
          </cell>
          <cell r="C253">
            <v>4815.58</v>
          </cell>
          <cell r="D253">
            <v>300.97375</v>
          </cell>
          <cell r="E253">
            <v>4514.6062499999998</v>
          </cell>
        </row>
        <row r="254">
          <cell r="A254">
            <v>1027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</row>
        <row r="255">
          <cell r="A255">
            <v>1048</v>
          </cell>
          <cell r="B255">
            <v>0</v>
          </cell>
          <cell r="C255">
            <v>15450.71</v>
          </cell>
          <cell r="D255">
            <v>965.66937499999995</v>
          </cell>
          <cell r="E255">
            <v>14485.040625</v>
          </cell>
        </row>
        <row r="256">
          <cell r="A256">
            <v>1091</v>
          </cell>
          <cell r="B256">
            <v>0</v>
          </cell>
          <cell r="C256">
            <v>4710.21</v>
          </cell>
          <cell r="D256">
            <v>294.388125</v>
          </cell>
          <cell r="E256">
            <v>4415.8218749999996</v>
          </cell>
        </row>
        <row r="257">
          <cell r="A257">
            <v>1096</v>
          </cell>
          <cell r="B257">
            <v>0</v>
          </cell>
          <cell r="C257">
            <v>5359.8</v>
          </cell>
          <cell r="D257">
            <v>334.98750000000001</v>
          </cell>
          <cell r="E257">
            <v>5024.8125</v>
          </cell>
        </row>
        <row r="258">
          <cell r="A258">
            <v>1210</v>
          </cell>
          <cell r="B258">
            <v>0</v>
          </cell>
          <cell r="C258">
            <v>6022.04</v>
          </cell>
          <cell r="D258">
            <v>376.3775</v>
          </cell>
          <cell r="E258">
            <v>5645.6625000000004</v>
          </cell>
        </row>
        <row r="259">
          <cell r="A259">
            <v>1234</v>
          </cell>
          <cell r="B259">
            <v>0</v>
          </cell>
          <cell r="C259">
            <v>8429.27</v>
          </cell>
          <cell r="D259">
            <v>526.82937500000003</v>
          </cell>
          <cell r="E259">
            <v>7902.4406250000002</v>
          </cell>
        </row>
        <row r="260">
          <cell r="A260">
            <v>1247</v>
          </cell>
          <cell r="B260">
            <v>0</v>
          </cell>
          <cell r="C260">
            <v>10650.54</v>
          </cell>
          <cell r="D260">
            <v>665.65875000000005</v>
          </cell>
          <cell r="E260">
            <v>9984.8812500000004</v>
          </cell>
        </row>
        <row r="261">
          <cell r="A261">
            <v>1254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</row>
        <row r="262">
          <cell r="A262">
            <v>1257</v>
          </cell>
          <cell r="B262">
            <v>0</v>
          </cell>
          <cell r="C262">
            <v>514.65</v>
          </cell>
          <cell r="D262">
            <v>32.165624999999999</v>
          </cell>
          <cell r="E262">
            <v>482.484375</v>
          </cell>
        </row>
        <row r="263">
          <cell r="A263">
            <v>1261</v>
          </cell>
          <cell r="B263">
            <v>0</v>
          </cell>
          <cell r="C263">
            <v>323.20999999999998</v>
          </cell>
          <cell r="D263">
            <v>20.200624999999999</v>
          </cell>
          <cell r="E263">
            <v>303.00937499999998</v>
          </cell>
        </row>
        <row r="264">
          <cell r="A264">
            <v>1269</v>
          </cell>
          <cell r="B264">
            <v>0</v>
          </cell>
          <cell r="C264">
            <v>5248.62</v>
          </cell>
          <cell r="D264">
            <v>328.03874999999999</v>
          </cell>
          <cell r="E264">
            <v>4920.5812500000002</v>
          </cell>
        </row>
        <row r="265">
          <cell r="A265">
            <v>1280</v>
          </cell>
          <cell r="B265">
            <v>0</v>
          </cell>
          <cell r="C265">
            <v>521.12</v>
          </cell>
          <cell r="D265">
            <v>32.57</v>
          </cell>
          <cell r="E265">
            <v>488.55</v>
          </cell>
        </row>
        <row r="266">
          <cell r="A266">
            <v>1295</v>
          </cell>
          <cell r="B266">
            <v>0</v>
          </cell>
          <cell r="C266">
            <v>6622.78</v>
          </cell>
          <cell r="D266">
            <v>413.92374999999998</v>
          </cell>
          <cell r="E266">
            <v>6208.8562499999998</v>
          </cell>
        </row>
        <row r="267">
          <cell r="A267">
            <v>1296</v>
          </cell>
          <cell r="B267">
            <v>0</v>
          </cell>
          <cell r="C267">
            <v>4748.04</v>
          </cell>
          <cell r="D267">
            <v>296.7525</v>
          </cell>
          <cell r="E267">
            <v>4451.2875000000004</v>
          </cell>
        </row>
        <row r="268">
          <cell r="A268">
            <v>1308</v>
          </cell>
          <cell r="B268">
            <v>0</v>
          </cell>
          <cell r="C268">
            <v>5660.48</v>
          </cell>
          <cell r="D268">
            <v>353.78</v>
          </cell>
          <cell r="E268">
            <v>5306.7</v>
          </cell>
        </row>
        <row r="269">
          <cell r="A269">
            <v>1327</v>
          </cell>
          <cell r="B269">
            <v>0</v>
          </cell>
          <cell r="C269">
            <v>4141.1899999999996</v>
          </cell>
          <cell r="D269">
            <v>258.82437499999997</v>
          </cell>
          <cell r="E269">
            <v>3882.3656249999995</v>
          </cell>
        </row>
        <row r="270">
          <cell r="A270">
            <v>1336</v>
          </cell>
          <cell r="B270">
            <v>0</v>
          </cell>
          <cell r="C270">
            <v>4288.3999999999996</v>
          </cell>
          <cell r="D270">
            <v>268.02499999999998</v>
          </cell>
          <cell r="E270">
            <v>4020.3749999999995</v>
          </cell>
        </row>
        <row r="271">
          <cell r="A271">
            <v>55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</row>
        <row r="272">
          <cell r="A272">
            <v>55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</row>
        <row r="273">
          <cell r="A273">
            <v>55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</row>
        <row r="274">
          <cell r="A274">
            <v>8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</row>
        <row r="275">
          <cell r="A275">
            <v>1028</v>
          </cell>
          <cell r="B275">
            <v>0</v>
          </cell>
          <cell r="C275">
            <v>2771.13</v>
          </cell>
          <cell r="D275">
            <v>173.19562500000001</v>
          </cell>
          <cell r="E275">
            <v>2597.9343750000003</v>
          </cell>
        </row>
        <row r="276">
          <cell r="A276">
            <v>1073</v>
          </cell>
          <cell r="B276">
            <v>0</v>
          </cell>
          <cell r="C276">
            <v>2985.68</v>
          </cell>
          <cell r="D276">
            <v>186.60499999999999</v>
          </cell>
          <cell r="E276">
            <v>2799.0749999999998</v>
          </cell>
        </row>
        <row r="277">
          <cell r="A277">
            <v>1106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</row>
        <row r="278">
          <cell r="A278">
            <v>1147</v>
          </cell>
          <cell r="B278">
            <v>0</v>
          </cell>
          <cell r="C278">
            <v>5170.83</v>
          </cell>
          <cell r="D278">
            <v>323.176875</v>
          </cell>
          <cell r="E278">
            <v>4847.6531249999998</v>
          </cell>
        </row>
        <row r="279">
          <cell r="A279">
            <v>1158</v>
          </cell>
          <cell r="B279">
            <v>0</v>
          </cell>
          <cell r="C279">
            <v>2532.38</v>
          </cell>
          <cell r="D279">
            <v>158.27375000000001</v>
          </cell>
          <cell r="E279">
            <v>-3.7499999998544808E-3</v>
          </cell>
        </row>
        <row r="280">
          <cell r="A280">
            <v>1178</v>
          </cell>
          <cell r="B280">
            <v>0</v>
          </cell>
          <cell r="C280">
            <v>7815.03</v>
          </cell>
          <cell r="D280">
            <v>488.43937499999998</v>
          </cell>
          <cell r="E280">
            <v>7326.5906249999998</v>
          </cell>
        </row>
        <row r="281">
          <cell r="A281">
            <v>1192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</row>
        <row r="282">
          <cell r="A282">
            <v>1030</v>
          </cell>
          <cell r="B282">
            <v>0</v>
          </cell>
          <cell r="C282">
            <v>2783.46</v>
          </cell>
          <cell r="D282">
            <v>173.96625</v>
          </cell>
          <cell r="E282">
            <v>2609.4937500000001</v>
          </cell>
        </row>
        <row r="283">
          <cell r="A283">
            <v>1211</v>
          </cell>
          <cell r="B283">
            <v>0</v>
          </cell>
          <cell r="C283">
            <v>5135.96</v>
          </cell>
          <cell r="D283">
            <v>320.9975</v>
          </cell>
          <cell r="E283">
            <v>4814.9624999999996</v>
          </cell>
        </row>
        <row r="284">
          <cell r="A284">
            <v>1212</v>
          </cell>
          <cell r="B284">
            <v>0</v>
          </cell>
          <cell r="C284">
            <v>2690.49</v>
          </cell>
          <cell r="D284">
            <v>168.15562499999999</v>
          </cell>
          <cell r="E284">
            <v>2522.3343749999999</v>
          </cell>
        </row>
        <row r="285">
          <cell r="A285">
            <v>1235</v>
          </cell>
          <cell r="B285">
            <v>0</v>
          </cell>
          <cell r="C285">
            <v>2141.91</v>
          </cell>
          <cell r="D285">
            <v>133.86937499999999</v>
          </cell>
          <cell r="E285">
            <v>6.2499999989995558E-4</v>
          </cell>
        </row>
        <row r="286">
          <cell r="A286">
            <v>1236</v>
          </cell>
          <cell r="B286">
            <v>0</v>
          </cell>
          <cell r="C286">
            <v>2143.87</v>
          </cell>
          <cell r="D286">
            <v>133.99187499999999</v>
          </cell>
          <cell r="E286">
            <v>2009.878125</v>
          </cell>
        </row>
        <row r="287">
          <cell r="A287">
            <v>1237</v>
          </cell>
          <cell r="B287">
            <v>0</v>
          </cell>
          <cell r="C287">
            <v>350.08</v>
          </cell>
          <cell r="D287">
            <v>21.88</v>
          </cell>
          <cell r="E287">
            <v>0</v>
          </cell>
        </row>
        <row r="288">
          <cell r="A288">
            <v>1246</v>
          </cell>
          <cell r="B288">
            <v>0</v>
          </cell>
          <cell r="C288">
            <v>98.4</v>
          </cell>
          <cell r="D288">
            <v>6.15</v>
          </cell>
          <cell r="E288">
            <v>92.25</v>
          </cell>
        </row>
        <row r="289">
          <cell r="A289">
            <v>1251</v>
          </cell>
          <cell r="B289">
            <v>0</v>
          </cell>
          <cell r="C289">
            <v>5337.48</v>
          </cell>
          <cell r="D289">
            <v>333.59249999999997</v>
          </cell>
          <cell r="E289">
            <v>5003.8874999999998</v>
          </cell>
        </row>
        <row r="290">
          <cell r="A290">
            <v>1259</v>
          </cell>
          <cell r="B290">
            <v>0</v>
          </cell>
          <cell r="C290">
            <v>3224.95</v>
          </cell>
          <cell r="D290">
            <v>201.55937499999999</v>
          </cell>
          <cell r="E290">
            <v>3023.390625</v>
          </cell>
        </row>
        <row r="291">
          <cell r="A291">
            <v>1262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</row>
        <row r="292">
          <cell r="A292">
            <v>1273</v>
          </cell>
          <cell r="B292">
            <v>0</v>
          </cell>
          <cell r="C292">
            <v>2752.91</v>
          </cell>
          <cell r="D292">
            <v>172.05687499999999</v>
          </cell>
          <cell r="E292">
            <v>2580.8531249999996</v>
          </cell>
        </row>
        <row r="293">
          <cell r="A293">
            <v>1276</v>
          </cell>
          <cell r="B293">
            <v>0</v>
          </cell>
          <cell r="C293">
            <v>3585.72</v>
          </cell>
          <cell r="D293">
            <v>224.10749999999999</v>
          </cell>
          <cell r="E293">
            <v>3361.6124999999997</v>
          </cell>
        </row>
        <row r="294">
          <cell r="A294">
            <v>1299</v>
          </cell>
          <cell r="B294">
            <v>0</v>
          </cell>
          <cell r="C294">
            <v>3184.91</v>
          </cell>
          <cell r="D294">
            <v>199.05687499999999</v>
          </cell>
          <cell r="E294">
            <v>2985.8531249999996</v>
          </cell>
        </row>
        <row r="295">
          <cell r="A295">
            <v>1314</v>
          </cell>
          <cell r="B295">
            <v>0</v>
          </cell>
          <cell r="C295">
            <v>2902.16</v>
          </cell>
          <cell r="D295">
            <v>181.38499999999999</v>
          </cell>
          <cell r="E295">
            <v>2720.7749999999996</v>
          </cell>
        </row>
        <row r="296">
          <cell r="A296">
            <v>1320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</row>
        <row r="297">
          <cell r="A297">
            <v>55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</row>
        <row r="298">
          <cell r="A298">
            <v>55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</row>
        <row r="299">
          <cell r="A299">
            <v>55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</row>
        <row r="300">
          <cell r="A300">
            <v>9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</row>
        <row r="301">
          <cell r="A301">
            <v>1032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</row>
        <row r="302">
          <cell r="A302">
            <v>1051</v>
          </cell>
          <cell r="B302">
            <v>0</v>
          </cell>
          <cell r="C302">
            <v>20028.099999999999</v>
          </cell>
          <cell r="D302">
            <v>1251.7562499999999</v>
          </cell>
          <cell r="E302">
            <v>18776.34375</v>
          </cell>
        </row>
        <row r="303">
          <cell r="A303">
            <v>1126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</row>
        <row r="304">
          <cell r="A304">
            <v>1142</v>
          </cell>
          <cell r="B304">
            <v>0</v>
          </cell>
          <cell r="C304">
            <v>17628.88</v>
          </cell>
          <cell r="D304">
            <v>1101.8050000000001</v>
          </cell>
          <cell r="E304">
            <v>16527.075000000001</v>
          </cell>
        </row>
        <row r="305">
          <cell r="A305">
            <v>1148</v>
          </cell>
          <cell r="B305">
            <v>0</v>
          </cell>
          <cell r="C305">
            <v>51396.51</v>
          </cell>
          <cell r="D305">
            <v>3212.2818750000001</v>
          </cell>
          <cell r="E305">
            <v>48184.228125000001</v>
          </cell>
        </row>
        <row r="306">
          <cell r="A306">
            <v>1105</v>
          </cell>
          <cell r="B306">
            <v>0</v>
          </cell>
          <cell r="C306">
            <v>19788.05</v>
          </cell>
          <cell r="D306">
            <v>1236.753125</v>
          </cell>
          <cell r="E306">
            <v>18551.296875</v>
          </cell>
        </row>
        <row r="307">
          <cell r="A307">
            <v>1056</v>
          </cell>
          <cell r="B307">
            <v>0</v>
          </cell>
          <cell r="C307">
            <v>22145.02</v>
          </cell>
          <cell r="D307">
            <v>1384.06375</v>
          </cell>
          <cell r="E307">
            <v>20760.956249999999</v>
          </cell>
        </row>
        <row r="308">
          <cell r="A308">
            <v>1100</v>
          </cell>
          <cell r="B308">
            <v>0</v>
          </cell>
          <cell r="C308">
            <v>21140.49</v>
          </cell>
          <cell r="D308">
            <v>1321.2806250000001</v>
          </cell>
          <cell r="E308">
            <v>-6.249999969440978E-4</v>
          </cell>
        </row>
        <row r="309">
          <cell r="A309">
            <v>1157</v>
          </cell>
          <cell r="B309">
            <v>0</v>
          </cell>
          <cell r="C309">
            <v>5127.62</v>
          </cell>
          <cell r="D309">
            <v>320.47624999999999</v>
          </cell>
          <cell r="E309">
            <v>4807.1437500000002</v>
          </cell>
        </row>
        <row r="310">
          <cell r="A310">
            <v>1098</v>
          </cell>
          <cell r="B310">
            <v>0</v>
          </cell>
          <cell r="C310">
            <v>5161.3</v>
          </cell>
          <cell r="D310">
            <v>322.58125000000001</v>
          </cell>
          <cell r="E310">
            <v>4838.71875</v>
          </cell>
        </row>
        <row r="311">
          <cell r="A311">
            <v>1163</v>
          </cell>
          <cell r="B311">
            <v>0</v>
          </cell>
          <cell r="C311">
            <v>656.24</v>
          </cell>
          <cell r="D311">
            <v>41.015000000000001</v>
          </cell>
          <cell r="E311">
            <v>-4.9999999999954525E-3</v>
          </cell>
        </row>
        <row r="312">
          <cell r="A312">
            <v>1172</v>
          </cell>
          <cell r="B312">
            <v>0</v>
          </cell>
          <cell r="C312">
            <v>5054.7</v>
          </cell>
          <cell r="D312">
            <v>315.91874999999999</v>
          </cell>
          <cell r="E312">
            <v>4738.78125</v>
          </cell>
        </row>
        <row r="313">
          <cell r="A313">
            <v>1238</v>
          </cell>
          <cell r="B313">
            <v>0</v>
          </cell>
          <cell r="C313">
            <v>5635.21</v>
          </cell>
          <cell r="D313">
            <v>352.200625</v>
          </cell>
          <cell r="E313">
            <v>5283.0093749999996</v>
          </cell>
        </row>
        <row r="314">
          <cell r="A314">
            <v>1272</v>
          </cell>
          <cell r="B314">
            <v>0</v>
          </cell>
          <cell r="C314">
            <v>369.38</v>
          </cell>
          <cell r="D314">
            <v>23.08625</v>
          </cell>
          <cell r="E314">
            <v>346.29374999999999</v>
          </cell>
        </row>
        <row r="315">
          <cell r="A315">
            <v>1277</v>
          </cell>
          <cell r="B315">
            <v>0</v>
          </cell>
          <cell r="C315">
            <v>4815.08</v>
          </cell>
          <cell r="D315">
            <v>300.9425</v>
          </cell>
          <cell r="E315">
            <v>4514.1374999999998</v>
          </cell>
        </row>
        <row r="316">
          <cell r="A316">
            <v>1278</v>
          </cell>
          <cell r="B316">
            <v>0</v>
          </cell>
          <cell r="C316">
            <v>4302.75</v>
          </cell>
          <cell r="D316">
            <v>268.921875</v>
          </cell>
          <cell r="E316">
            <v>4033.828125</v>
          </cell>
        </row>
        <row r="317">
          <cell r="A317">
            <v>1313</v>
          </cell>
          <cell r="B317">
            <v>0</v>
          </cell>
          <cell r="C317">
            <v>5055.7</v>
          </cell>
          <cell r="D317">
            <v>315.98124999999999</v>
          </cell>
          <cell r="E317">
            <v>4739.71875</v>
          </cell>
        </row>
        <row r="318">
          <cell r="A318">
            <v>1316</v>
          </cell>
          <cell r="B318">
            <v>0</v>
          </cell>
          <cell r="C318">
            <v>4435.38</v>
          </cell>
          <cell r="D318">
            <v>277.21125000000001</v>
          </cell>
          <cell r="E318">
            <v>4158.1687499999998</v>
          </cell>
        </row>
        <row r="319">
          <cell r="A319">
            <v>1322</v>
          </cell>
          <cell r="B319">
            <v>0</v>
          </cell>
          <cell r="C319">
            <v>3312.62</v>
          </cell>
          <cell r="D319">
            <v>207.03874999999999</v>
          </cell>
          <cell r="E319">
            <v>3105.5812499999997</v>
          </cell>
        </row>
        <row r="320">
          <cell r="A320">
            <v>1332</v>
          </cell>
          <cell r="B320">
            <v>0</v>
          </cell>
          <cell r="C320">
            <v>3350.54</v>
          </cell>
          <cell r="D320">
            <v>209.40875</v>
          </cell>
          <cell r="E320">
            <v>3141.1312499999999</v>
          </cell>
        </row>
        <row r="321">
          <cell r="A321">
            <v>55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</row>
        <row r="322">
          <cell r="A322">
            <v>55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</row>
        <row r="323">
          <cell r="A323">
            <v>10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</row>
        <row r="324">
          <cell r="A324">
            <v>1033</v>
          </cell>
          <cell r="B324">
            <v>0</v>
          </cell>
          <cell r="C324">
            <v>6741.5</v>
          </cell>
          <cell r="D324">
            <v>421.34375</v>
          </cell>
          <cell r="E324">
            <v>6320.15625</v>
          </cell>
        </row>
        <row r="325">
          <cell r="A325">
            <v>1034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</row>
        <row r="326">
          <cell r="A326">
            <v>1035</v>
          </cell>
          <cell r="B326">
            <v>0</v>
          </cell>
          <cell r="C326">
            <v>2338.0300000000002</v>
          </cell>
          <cell r="D326">
            <v>146.12687500000001</v>
          </cell>
          <cell r="E326">
            <v>2191.9031250000003</v>
          </cell>
        </row>
        <row r="327">
          <cell r="A327">
            <v>1036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</row>
        <row r="328">
          <cell r="A328">
            <v>1037</v>
          </cell>
          <cell r="B328">
            <v>0</v>
          </cell>
          <cell r="C328">
            <v>1961.93</v>
          </cell>
          <cell r="D328">
            <v>122.620625</v>
          </cell>
          <cell r="E328">
            <v>1839.309375</v>
          </cell>
        </row>
        <row r="329">
          <cell r="A329">
            <v>1049</v>
          </cell>
          <cell r="B329">
            <v>0</v>
          </cell>
          <cell r="C329">
            <v>4751.2299999999996</v>
          </cell>
          <cell r="D329">
            <v>296.95187499999997</v>
          </cell>
          <cell r="E329">
            <v>4454.2781249999998</v>
          </cell>
        </row>
        <row r="330">
          <cell r="A330">
            <v>1078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</row>
        <row r="331">
          <cell r="A331">
            <v>1087</v>
          </cell>
          <cell r="B331">
            <v>0</v>
          </cell>
          <cell r="C331">
            <v>21517.21</v>
          </cell>
          <cell r="D331">
            <v>1344.8256249999999</v>
          </cell>
          <cell r="E331">
            <v>20172.384374999998</v>
          </cell>
        </row>
        <row r="332">
          <cell r="A332">
            <v>1090</v>
          </cell>
          <cell r="B332">
            <v>0</v>
          </cell>
          <cell r="C332">
            <v>2526.81</v>
          </cell>
          <cell r="D332">
            <v>157.925625</v>
          </cell>
          <cell r="E332">
            <v>2368.8843750000001</v>
          </cell>
        </row>
        <row r="333">
          <cell r="A333">
            <v>1092</v>
          </cell>
          <cell r="B333">
            <v>0</v>
          </cell>
          <cell r="C333">
            <v>52147.68</v>
          </cell>
          <cell r="D333">
            <v>3259.23</v>
          </cell>
          <cell r="E333">
            <v>48888.45</v>
          </cell>
        </row>
        <row r="334">
          <cell r="A334">
            <v>1097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</row>
        <row r="335">
          <cell r="A335">
            <v>1104</v>
          </cell>
          <cell r="B335">
            <v>0</v>
          </cell>
          <cell r="C335">
            <v>2683.35</v>
          </cell>
          <cell r="D335">
            <v>167.70937499999999</v>
          </cell>
          <cell r="E335">
            <v>2515.640625</v>
          </cell>
        </row>
        <row r="336">
          <cell r="A336">
            <v>1120</v>
          </cell>
          <cell r="B336">
            <v>0</v>
          </cell>
          <cell r="C336">
            <v>5985.09</v>
          </cell>
          <cell r="D336">
            <v>374.06812500000001</v>
          </cell>
          <cell r="E336">
            <v>5611.0218750000004</v>
          </cell>
        </row>
        <row r="337">
          <cell r="A337">
            <v>1123</v>
          </cell>
          <cell r="B337">
            <v>0</v>
          </cell>
          <cell r="C337">
            <v>4253.54</v>
          </cell>
          <cell r="D337">
            <v>265.84625</v>
          </cell>
          <cell r="E337">
            <v>3987.6937499999999</v>
          </cell>
        </row>
        <row r="338">
          <cell r="A338">
            <v>1138</v>
          </cell>
          <cell r="B338">
            <v>0</v>
          </cell>
          <cell r="C338">
            <v>2059.7600000000002</v>
          </cell>
          <cell r="D338">
            <v>128.73500000000001</v>
          </cell>
          <cell r="E338">
            <v>1931.0250000000001</v>
          </cell>
        </row>
        <row r="339">
          <cell r="A339">
            <v>1139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</row>
        <row r="340">
          <cell r="A340">
            <v>1164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</row>
        <row r="341">
          <cell r="A341">
            <v>1187</v>
          </cell>
          <cell r="B341">
            <v>0</v>
          </cell>
          <cell r="C341">
            <v>127.88</v>
          </cell>
          <cell r="D341">
            <v>7.9924999999999997</v>
          </cell>
          <cell r="E341">
            <v>-2.5000000000119371E-3</v>
          </cell>
        </row>
        <row r="342">
          <cell r="A342">
            <v>1188</v>
          </cell>
          <cell r="B342">
            <v>0</v>
          </cell>
          <cell r="C342">
            <v>5103.6400000000003</v>
          </cell>
          <cell r="D342">
            <v>318.97750000000002</v>
          </cell>
          <cell r="E342">
            <v>4784.6625000000004</v>
          </cell>
        </row>
        <row r="343">
          <cell r="A343">
            <v>1213</v>
          </cell>
          <cell r="B343">
            <v>0</v>
          </cell>
          <cell r="C343">
            <v>373.78</v>
          </cell>
          <cell r="D343">
            <v>23.361249999999998</v>
          </cell>
          <cell r="E343">
            <v>-1.2500000000272848E-3</v>
          </cell>
        </row>
        <row r="344">
          <cell r="A344">
            <v>1239</v>
          </cell>
          <cell r="B344">
            <v>0</v>
          </cell>
          <cell r="C344">
            <v>2517.69</v>
          </cell>
          <cell r="D344">
            <v>157.355625</v>
          </cell>
          <cell r="E344">
            <v>2360.3343749999999</v>
          </cell>
        </row>
        <row r="345">
          <cell r="A345">
            <v>1240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</row>
        <row r="346">
          <cell r="A346">
            <v>1241</v>
          </cell>
          <cell r="B346">
            <v>0</v>
          </cell>
          <cell r="C346">
            <v>801.05</v>
          </cell>
          <cell r="D346">
            <v>50.065624999999997</v>
          </cell>
          <cell r="E346">
            <v>750.984375</v>
          </cell>
        </row>
        <row r="347">
          <cell r="A347">
            <v>1252</v>
          </cell>
          <cell r="B347">
            <v>0</v>
          </cell>
          <cell r="C347">
            <v>4627.16</v>
          </cell>
          <cell r="D347">
            <v>289.19749999999999</v>
          </cell>
          <cell r="E347">
            <v>4337.9624999999996</v>
          </cell>
        </row>
        <row r="348">
          <cell r="A348">
            <v>1268</v>
          </cell>
          <cell r="B348">
            <v>0</v>
          </cell>
          <cell r="C348">
            <v>598.57000000000005</v>
          </cell>
          <cell r="D348">
            <v>37.410625000000003</v>
          </cell>
          <cell r="E348">
            <v>561.15937500000007</v>
          </cell>
        </row>
        <row r="349">
          <cell r="A349">
            <v>1292</v>
          </cell>
          <cell r="B349">
            <v>0</v>
          </cell>
          <cell r="C349">
            <v>2319.8000000000002</v>
          </cell>
          <cell r="D349">
            <v>144.98750000000001</v>
          </cell>
          <cell r="E349">
            <v>2174.8125</v>
          </cell>
        </row>
        <row r="350">
          <cell r="A350">
            <v>1294</v>
          </cell>
          <cell r="B350">
            <v>0</v>
          </cell>
          <cell r="C350">
            <v>2291.83</v>
          </cell>
          <cell r="D350">
            <v>143.239375</v>
          </cell>
          <cell r="E350">
            <v>2148.5906249999998</v>
          </cell>
        </row>
        <row r="351">
          <cell r="A351">
            <v>1300</v>
          </cell>
          <cell r="B351">
            <v>0</v>
          </cell>
          <cell r="C351">
            <v>254.27</v>
          </cell>
          <cell r="D351">
            <v>15.891875000000001</v>
          </cell>
          <cell r="E351">
            <v>238.37812500000001</v>
          </cell>
        </row>
        <row r="352">
          <cell r="A352">
            <v>1324</v>
          </cell>
          <cell r="B352">
            <v>0</v>
          </cell>
          <cell r="C352">
            <v>1898.13</v>
          </cell>
          <cell r="D352">
            <v>118.63312500000001</v>
          </cell>
          <cell r="E352">
            <v>1779.496875</v>
          </cell>
        </row>
        <row r="353">
          <cell r="A353">
            <v>1325</v>
          </cell>
          <cell r="B353">
            <v>0</v>
          </cell>
          <cell r="C353">
            <v>1736.82</v>
          </cell>
          <cell r="D353">
            <v>108.55125</v>
          </cell>
          <cell r="E353">
            <v>1628.26875</v>
          </cell>
        </row>
        <row r="354">
          <cell r="A354">
            <v>1333</v>
          </cell>
          <cell r="B354">
            <v>0</v>
          </cell>
          <cell r="C354">
            <v>1569.29</v>
          </cell>
          <cell r="D354">
            <v>98.080624999999998</v>
          </cell>
          <cell r="E354">
            <v>1471.2093749999999</v>
          </cell>
        </row>
        <row r="355">
          <cell r="A355">
            <v>55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</row>
        <row r="356">
          <cell r="A356">
            <v>55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</row>
        <row r="357">
          <cell r="A357">
            <v>11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</row>
        <row r="358">
          <cell r="A358">
            <v>1039</v>
          </cell>
          <cell r="B358">
            <v>0</v>
          </cell>
          <cell r="C358">
            <v>1194.6600000000001</v>
          </cell>
          <cell r="D358">
            <v>74.666250000000005</v>
          </cell>
          <cell r="E358">
            <v>1119.9937500000001</v>
          </cell>
        </row>
        <row r="359">
          <cell r="A359">
            <v>1189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</row>
        <row r="360">
          <cell r="A360">
            <v>1190</v>
          </cell>
          <cell r="B360">
            <v>0</v>
          </cell>
          <cell r="C360">
            <v>2177.9699999999998</v>
          </cell>
          <cell r="D360">
            <v>136.12312499999999</v>
          </cell>
          <cell r="E360">
            <v>-3.1250000001818989E-3</v>
          </cell>
        </row>
        <row r="361">
          <cell r="A361">
            <v>1191</v>
          </cell>
          <cell r="B361">
            <v>0</v>
          </cell>
          <cell r="C361">
            <v>4224.6499999999996</v>
          </cell>
          <cell r="D361">
            <v>264.04062499999998</v>
          </cell>
          <cell r="E361">
            <v>3960.6093749999995</v>
          </cell>
        </row>
        <row r="362">
          <cell r="A362">
            <v>1214</v>
          </cell>
          <cell r="B362">
            <v>0</v>
          </cell>
          <cell r="C362">
            <v>4565.3500000000004</v>
          </cell>
          <cell r="D362">
            <v>285.33437500000002</v>
          </cell>
          <cell r="E362">
            <v>4280.015625</v>
          </cell>
        </row>
        <row r="363">
          <cell r="A363">
            <v>1242</v>
          </cell>
          <cell r="B363">
            <v>0</v>
          </cell>
          <cell r="C363">
            <v>476.31</v>
          </cell>
          <cell r="D363">
            <v>29.769375</v>
          </cell>
          <cell r="E363">
            <v>446.54062499999998</v>
          </cell>
        </row>
        <row r="364">
          <cell r="A364">
            <v>1282</v>
          </cell>
          <cell r="B364">
            <v>0</v>
          </cell>
          <cell r="C364">
            <v>2657.32</v>
          </cell>
          <cell r="D364">
            <v>166.08250000000001</v>
          </cell>
          <cell r="E364">
            <v>2491.2375000000002</v>
          </cell>
        </row>
        <row r="365">
          <cell r="A365">
            <v>1040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</row>
        <row r="366">
          <cell r="A366">
            <v>1084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</row>
        <row r="367">
          <cell r="A367">
            <v>1293</v>
          </cell>
          <cell r="B367">
            <v>9228</v>
          </cell>
          <cell r="C367">
            <v>14629.47</v>
          </cell>
          <cell r="D367">
            <v>914.34187499999996</v>
          </cell>
          <cell r="E367">
            <v>13715.128124999999</v>
          </cell>
        </row>
        <row r="368">
          <cell r="A368">
            <v>1298</v>
          </cell>
          <cell r="B368">
            <v>0</v>
          </cell>
          <cell r="C368">
            <v>710.26</v>
          </cell>
          <cell r="D368">
            <v>44.391249999999999</v>
          </cell>
          <cell r="E368">
            <v>665.86874999999998</v>
          </cell>
        </row>
        <row r="369">
          <cell r="A369">
            <v>1328</v>
          </cell>
          <cell r="B369">
            <v>0</v>
          </cell>
          <cell r="C369">
            <v>3043.82</v>
          </cell>
          <cell r="D369">
            <v>190.23875000000001</v>
          </cell>
          <cell r="E369">
            <v>2853.5812500000002</v>
          </cell>
        </row>
        <row r="370">
          <cell r="A370">
            <v>1331</v>
          </cell>
          <cell r="B370">
            <v>0</v>
          </cell>
          <cell r="C370">
            <v>1524.69</v>
          </cell>
          <cell r="D370">
            <v>95.293125000000003</v>
          </cell>
          <cell r="E370">
            <v>1429.3968750000001</v>
          </cell>
        </row>
        <row r="371">
          <cell r="A371">
            <v>1334</v>
          </cell>
          <cell r="B371">
            <v>0</v>
          </cell>
          <cell r="C371">
            <v>7185.1</v>
          </cell>
          <cell r="D371">
            <v>449.06875000000002</v>
          </cell>
          <cell r="E371">
            <v>6736.03125</v>
          </cell>
        </row>
        <row r="372">
          <cell r="A372">
            <v>55</v>
          </cell>
          <cell r="B372">
            <v>0</v>
          </cell>
          <cell r="C372">
            <v>0</v>
          </cell>
        </row>
        <row r="374">
          <cell r="B374">
            <v>9228</v>
          </cell>
          <cell r="C374">
            <v>2681360.7199999997</v>
          </cell>
          <cell r="D374">
            <v>167585.04499999998</v>
          </cell>
          <cell r="E374">
            <v>2471028.245000001</v>
          </cell>
        </row>
        <row r="375">
          <cell r="A375">
            <v>9999</v>
          </cell>
        </row>
        <row r="376">
          <cell r="C376">
            <v>2681360.7163610016</v>
          </cell>
          <cell r="E376" t="str">
            <v>סה"כ מס"ב כולל עיגול לטובה</v>
          </cell>
        </row>
        <row r="378">
          <cell r="C378">
            <v>2806440.91</v>
          </cell>
          <cell r="D378">
            <v>167585.0447725626</v>
          </cell>
        </row>
        <row r="379">
          <cell r="C379">
            <v>125080.19363899855</v>
          </cell>
        </row>
        <row r="381">
          <cell r="B381" t="str">
            <v>הפרש</v>
          </cell>
          <cell r="C381" t="str">
            <v>:הסבר</v>
          </cell>
          <cell r="E381">
            <v>2471028.2449999996</v>
          </cell>
        </row>
        <row r="382">
          <cell r="B382">
            <v>-633.08000000000004</v>
          </cell>
        </row>
        <row r="383">
          <cell r="B383">
            <v>768.04</v>
          </cell>
        </row>
        <row r="384">
          <cell r="A384" t="str">
            <v xml:space="preserve">  </v>
          </cell>
          <cell r="B384">
            <v>122.41</v>
          </cell>
        </row>
        <row r="385">
          <cell r="B385">
            <v>-3293.37</v>
          </cell>
        </row>
        <row r="386">
          <cell r="B386">
            <v>-1596.97</v>
          </cell>
        </row>
        <row r="387">
          <cell r="B387">
            <v>1.9213075574953109E-11</v>
          </cell>
        </row>
        <row r="388">
          <cell r="B388">
            <v>0</v>
          </cell>
          <cell r="C388">
            <v>0</v>
          </cell>
        </row>
        <row r="389">
          <cell r="B389">
            <v>0</v>
          </cell>
          <cell r="C389">
            <v>0</v>
          </cell>
          <cell r="D389" t="str">
            <v xml:space="preserve">קובץ חלוקה קרן וינברג </v>
          </cell>
        </row>
        <row r="390">
          <cell r="D390" t="str">
            <v>תקבול עבור תרומה לעיגול לטובה נוייד במאי לח-ן פעילות</v>
          </cell>
        </row>
        <row r="391">
          <cell r="B391">
            <v>0</v>
          </cell>
        </row>
        <row r="392">
          <cell r="B392">
            <v>0</v>
          </cell>
        </row>
        <row r="393">
          <cell r="B393" t="str">
            <v>וונדר הפועלים</v>
          </cell>
          <cell r="C393">
            <v>-17921.210000000006</v>
          </cell>
        </row>
        <row r="394">
          <cell r="C394">
            <v>-20203.059999999998</v>
          </cell>
        </row>
        <row r="395">
          <cell r="C395">
            <v>-12282.130000000001</v>
          </cell>
        </row>
        <row r="396">
          <cell r="C396">
            <v>-10101.814999999999</v>
          </cell>
        </row>
        <row r="397">
          <cell r="C397">
            <v>-1758.0464750000001</v>
          </cell>
        </row>
        <row r="398">
          <cell r="B398">
            <v>9228</v>
          </cell>
          <cell r="C398">
            <v>-10395.880000000001</v>
          </cell>
        </row>
        <row r="399">
          <cell r="D399">
            <v>-72662.141475000011</v>
          </cell>
        </row>
        <row r="400">
          <cell r="D400" t="str">
            <v>סה"כ</v>
          </cell>
        </row>
        <row r="403">
          <cell r="C403">
            <v>-20000</v>
          </cell>
        </row>
        <row r="407">
          <cell r="C407">
            <v>-131.4</v>
          </cell>
        </row>
        <row r="408">
          <cell r="C408">
            <v>-117.6</v>
          </cell>
        </row>
        <row r="410">
          <cell r="C410">
            <v>-8709.24</v>
          </cell>
        </row>
        <row r="411">
          <cell r="C411">
            <v>-13289.87</v>
          </cell>
        </row>
        <row r="412">
          <cell r="C412">
            <v>-9586.81</v>
          </cell>
        </row>
        <row r="413">
          <cell r="C413">
            <v>-583.13</v>
          </cell>
        </row>
        <row r="415">
          <cell r="C415">
            <v>2.1639985399133366E-3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גיליון1"/>
    </sheetNames>
    <sheetDataSet>
      <sheetData sheetId="0">
        <row r="1">
          <cell r="F1">
            <v>46204</v>
          </cell>
        </row>
        <row r="2">
          <cell r="B2">
            <v>0</v>
          </cell>
        </row>
        <row r="3">
          <cell r="B3">
            <v>0</v>
          </cell>
        </row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  <cell r="D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4">
          <cell r="F14">
            <v>6.25E-2</v>
          </cell>
        </row>
        <row r="15">
          <cell r="A15" t="str">
            <v>מספר עמותה</v>
          </cell>
          <cell r="B15" t="str">
            <v>שם עמותה</v>
          </cell>
        </row>
        <row r="16">
          <cell r="C16" t="str">
            <v>וונדר הפועלים + הפועלים</v>
          </cell>
          <cell r="D16" t="str">
            <v>סה"כ</v>
          </cell>
          <cell r="E16" t="str">
            <v>סה"כ משוקלל</v>
          </cell>
          <cell r="F16" t="str">
            <v>השתתפות 6.25%</v>
          </cell>
          <cell r="G16" t="str">
            <v>סה"כ להעברה</v>
          </cell>
        </row>
        <row r="18">
          <cell r="A18">
            <v>0</v>
          </cell>
          <cell r="B18" t="str">
            <v>תחום כללי - כל העמותות המשויכות לשירות</v>
          </cell>
          <cell r="C18">
            <v>0</v>
          </cell>
        </row>
        <row r="19">
          <cell r="A19">
            <v>1</v>
          </cell>
          <cell r="B19" t="str">
            <v>איכות הסביבה/הגנת הסביבה והחי</v>
          </cell>
          <cell r="C19">
            <v>0</v>
          </cell>
        </row>
        <row r="20">
          <cell r="A20">
            <v>1001</v>
          </cell>
          <cell r="B20" t="str">
            <v>מגמה ירוקה - סטודנטים למען הסביבה</v>
          </cell>
          <cell r="C20">
            <v>0</v>
          </cell>
          <cell r="D20">
            <v>6143.97</v>
          </cell>
          <cell r="E20">
            <v>6143.97</v>
          </cell>
          <cell r="F20">
            <v>383.99812500000002</v>
          </cell>
          <cell r="G20">
            <v>5759.9718750000002</v>
          </cell>
        </row>
        <row r="21">
          <cell r="A21">
            <v>1002</v>
          </cell>
          <cell r="B21" t="str">
            <v>מכון הערבה ללימודי הסביבה</v>
          </cell>
          <cell r="C21">
            <v>0</v>
          </cell>
          <cell r="D21">
            <v>4802.76</v>
          </cell>
          <cell r="E21">
            <v>4802.76</v>
          </cell>
          <cell r="F21">
            <v>300.17250000000001</v>
          </cell>
          <cell r="G21">
            <v>4502.5875000000005</v>
          </cell>
        </row>
        <row r="22">
          <cell r="A22">
            <v>1003</v>
          </cell>
          <cell r="B22" t="str">
            <v>אזרחים למען הסביבה בגליל [אל"ס]</v>
          </cell>
          <cell r="C22">
            <v>0</v>
          </cell>
          <cell r="D22">
            <v>4420.7700000000004</v>
          </cell>
          <cell r="E22">
            <v>4420.7700000000004</v>
          </cell>
          <cell r="F22">
            <v>276.29812500000003</v>
          </cell>
          <cell r="G22">
            <v>4144.4718750000002</v>
          </cell>
        </row>
        <row r="23">
          <cell r="A23">
            <v>1066</v>
          </cell>
          <cell r="B23" t="str">
            <v>תנו לחיות לחיות</v>
          </cell>
          <cell r="C23">
            <v>0</v>
          </cell>
          <cell r="D23">
            <v>83915.61</v>
          </cell>
          <cell r="E23">
            <v>83915.61</v>
          </cell>
          <cell r="F23">
            <v>5244.725625</v>
          </cell>
          <cell r="G23">
            <v>78670.884374999994</v>
          </cell>
        </row>
        <row r="24">
          <cell r="A24">
            <v>1067</v>
          </cell>
          <cell r="B24" t="str">
            <v>צער בעלי חיים רמת גן והסביבה</v>
          </cell>
          <cell r="C24">
            <v>0</v>
          </cell>
          <cell r="D24">
            <v>18557.490000000002</v>
          </cell>
          <cell r="E24">
            <v>18557.490000000002</v>
          </cell>
          <cell r="F24">
            <v>1159.8431250000001</v>
          </cell>
          <cell r="G24">
            <v>17397.646875000002</v>
          </cell>
        </row>
        <row r="25">
          <cell r="A25">
            <v>1072</v>
          </cell>
          <cell r="B25" t="str">
            <v>אגודת חובבי החתולים בישראל</v>
          </cell>
          <cell r="C25">
            <v>0</v>
          </cell>
          <cell r="D25">
            <v>12046.67</v>
          </cell>
          <cell r="E25">
            <v>12046.67</v>
          </cell>
          <cell r="F25">
            <v>752.916875</v>
          </cell>
          <cell r="G25">
            <v>11293.753124999999</v>
          </cell>
        </row>
        <row r="26">
          <cell r="A26">
            <v>1094</v>
          </cell>
          <cell r="B26" t="str">
            <v>ישראל בשביל אופנים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>
            <v>1131</v>
          </cell>
          <cell r="B27" t="str">
            <v>אנונימוס</v>
          </cell>
          <cell r="C27">
            <v>0</v>
          </cell>
          <cell r="D27">
            <v>15954.71</v>
          </cell>
          <cell r="E27">
            <v>15954.71</v>
          </cell>
          <cell r="F27">
            <v>997.16937499999995</v>
          </cell>
          <cell r="G27">
            <v>14957.540625</v>
          </cell>
        </row>
        <row r="28">
          <cell r="A28">
            <v>1194</v>
          </cell>
          <cell r="B28" t="str">
            <v>חוות החופש בע"מ (חל"צ)</v>
          </cell>
          <cell r="C28">
            <v>0</v>
          </cell>
          <cell r="D28">
            <v>21213.15</v>
          </cell>
          <cell r="E28">
            <v>21213.15</v>
          </cell>
          <cell r="F28">
            <v>1325.8218750000001</v>
          </cell>
          <cell r="G28">
            <v>19887.328125</v>
          </cell>
        </row>
        <row r="29">
          <cell r="A29">
            <v>1215</v>
          </cell>
          <cell r="B29" t="str">
            <v>חיים וסביבה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>
            <v>1216</v>
          </cell>
          <cell r="B30" t="str">
            <v>ויגן פרנדלי</v>
          </cell>
          <cell r="C30">
            <v>0</v>
          </cell>
          <cell r="D30">
            <v>10334.129999999999</v>
          </cell>
          <cell r="E30">
            <v>10334.129999999999</v>
          </cell>
          <cell r="F30">
            <v>645.88312499999995</v>
          </cell>
          <cell r="G30">
            <v>9688.2468749999989</v>
          </cell>
        </row>
        <row r="31">
          <cell r="A31">
            <v>1256</v>
          </cell>
          <cell r="B31" t="str">
            <v>חיות SOS</v>
          </cell>
          <cell r="C31">
            <v>0</v>
          </cell>
          <cell r="D31">
            <v>13529.16</v>
          </cell>
          <cell r="E31">
            <v>13529.16</v>
          </cell>
          <cell r="F31">
            <v>845.57249999999999</v>
          </cell>
          <cell r="G31">
            <v>12683.5875</v>
          </cell>
        </row>
        <row r="32">
          <cell r="A32">
            <v>1265</v>
          </cell>
          <cell r="B32" t="str">
            <v>גרינפיס</v>
          </cell>
          <cell r="C32">
            <v>0</v>
          </cell>
          <cell r="D32">
            <v>6326.42</v>
          </cell>
          <cell r="E32">
            <v>6326.42</v>
          </cell>
          <cell r="F32">
            <v>395.40125</v>
          </cell>
          <cell r="G32">
            <v>5931.0187500000002</v>
          </cell>
        </row>
        <row r="33">
          <cell r="A33">
            <v>1271</v>
          </cell>
          <cell r="B33" t="str">
            <v>אקואושן</v>
          </cell>
          <cell r="C33">
            <v>0</v>
          </cell>
          <cell r="D33">
            <v>330.62</v>
          </cell>
          <cell r="E33">
            <v>330.62</v>
          </cell>
          <cell r="F33">
            <v>20.66375</v>
          </cell>
          <cell r="G33">
            <v>309.95625000000001</v>
          </cell>
        </row>
        <row r="34">
          <cell r="A34">
            <v>1289</v>
          </cell>
          <cell r="B34" t="str">
            <v>צלול</v>
          </cell>
          <cell r="C34">
            <v>0</v>
          </cell>
          <cell r="D34">
            <v>466.06</v>
          </cell>
          <cell r="E34">
            <v>466.06</v>
          </cell>
          <cell r="F34">
            <v>29.12875</v>
          </cell>
          <cell r="G34">
            <v>436.93124999999998</v>
          </cell>
        </row>
        <row r="35">
          <cell r="A35">
            <v>1291</v>
          </cell>
          <cell r="B35" t="str">
            <v>ונטעת</v>
          </cell>
          <cell r="C35">
            <v>0</v>
          </cell>
          <cell r="D35">
            <v>729.97</v>
          </cell>
          <cell r="E35">
            <v>729.97</v>
          </cell>
          <cell r="F35">
            <v>45.623125000000002</v>
          </cell>
          <cell r="G35">
            <v>684.34687500000007</v>
          </cell>
        </row>
        <row r="36">
          <cell r="A36">
            <v>1311</v>
          </cell>
          <cell r="B36" t="str">
            <v xml:space="preserve">15 דקות - ארגון צרכני תחבורה ציבורית בישראל </v>
          </cell>
          <cell r="C36">
            <v>0</v>
          </cell>
          <cell r="D36">
            <v>510.02</v>
          </cell>
          <cell r="E36">
            <v>510.02</v>
          </cell>
          <cell r="F36">
            <v>31.876249999999999</v>
          </cell>
          <cell r="G36">
            <v>478.14374999999995</v>
          </cell>
        </row>
        <row r="37">
          <cell r="A37">
            <v>1323</v>
          </cell>
          <cell r="B37" t="str">
            <v>דלפיס - למען היונקים הימיים בישראל</v>
          </cell>
          <cell r="C37">
            <v>0</v>
          </cell>
          <cell r="D37">
            <v>3982.49</v>
          </cell>
          <cell r="E37">
            <v>3982.49</v>
          </cell>
          <cell r="F37">
            <v>248.90562499999999</v>
          </cell>
          <cell r="G37">
            <v>3733.5843749999999</v>
          </cell>
        </row>
        <row r="38">
          <cell r="A38">
            <v>55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A39">
            <v>55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A40">
            <v>55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A41">
            <v>2</v>
          </cell>
          <cell r="B41" t="str">
            <v>אנשים עם מוגבלויות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A42">
            <v>1004</v>
          </cell>
          <cell r="B42" t="str">
            <v xml:space="preserve">איל"ן - איגוד ישראלי לילדים נפגעים </v>
          </cell>
          <cell r="C42">
            <v>0</v>
          </cell>
          <cell r="D42">
            <v>14041.33</v>
          </cell>
          <cell r="E42">
            <v>14041.33</v>
          </cell>
          <cell r="F42">
            <v>877.583125</v>
          </cell>
          <cell r="G42">
            <v>13163.746875000001</v>
          </cell>
        </row>
        <row r="43">
          <cell r="A43">
            <v>1005</v>
          </cell>
          <cell r="B43" t="str">
            <v>אנוש - העמותה הישראלית לבריאות הנפש</v>
          </cell>
          <cell r="C43">
            <v>0</v>
          </cell>
          <cell r="D43">
            <v>8370.69</v>
          </cell>
          <cell r="E43">
            <v>8370.69</v>
          </cell>
          <cell r="F43">
            <v>523.16812500000003</v>
          </cell>
          <cell r="G43">
            <v>7847.5218750000004</v>
          </cell>
        </row>
        <row r="44">
          <cell r="A44">
            <v>1006</v>
          </cell>
          <cell r="B44" t="str">
            <v>אתגרים - ספורט אתגרי, העצמה ושילוב חברתי, לאנשים מיוחדים</v>
          </cell>
          <cell r="C44">
            <v>0</v>
          </cell>
          <cell r="D44">
            <v>11929.18</v>
          </cell>
          <cell r="E44">
            <v>11929.18</v>
          </cell>
          <cell r="F44">
            <v>745.57375000000002</v>
          </cell>
          <cell r="G44">
            <v>11183.606250000001</v>
          </cell>
        </row>
        <row r="45">
          <cell r="A45">
            <v>1007</v>
          </cell>
          <cell r="B45" t="str">
            <v>בזכות - המרכז לזכויות אדם של אנשים עם מוגבלויות</v>
          </cell>
          <cell r="C45">
            <v>0</v>
          </cell>
          <cell r="D45">
            <v>4419.45</v>
          </cell>
          <cell r="E45">
            <v>4419.45</v>
          </cell>
          <cell r="F45">
            <v>276.21562499999999</v>
          </cell>
          <cell r="G45">
            <v>4143.234375</v>
          </cell>
        </row>
        <row r="46">
          <cell r="A46">
            <v>1008</v>
          </cell>
          <cell r="B46" t="str">
            <v>בקול – ארגון כבדי שמיעה ומתחרשים (ע.ר.)</v>
          </cell>
          <cell r="C46">
            <v>0</v>
          </cell>
          <cell r="D46">
            <v>4150.2299999999996</v>
          </cell>
          <cell r="E46">
            <v>4150.2299999999996</v>
          </cell>
          <cell r="F46">
            <v>259.38937499999997</v>
          </cell>
          <cell r="G46">
            <v>3890.8406249999998</v>
          </cell>
        </row>
        <row r="47">
          <cell r="A47">
            <v>1009</v>
          </cell>
          <cell r="B47" t="str">
            <v>מילבת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A48">
            <v>1042</v>
          </cell>
          <cell r="B48" t="str">
            <v>אלו"ט</v>
          </cell>
          <cell r="C48">
            <v>0</v>
          </cell>
          <cell r="D48">
            <v>29068.32</v>
          </cell>
          <cell r="E48">
            <v>29068.32</v>
          </cell>
          <cell r="F48">
            <v>1816.77</v>
          </cell>
          <cell r="G48">
            <v>27251.55</v>
          </cell>
        </row>
        <row r="49">
          <cell r="A49">
            <v>1043</v>
          </cell>
          <cell r="B49" t="str">
            <v>אקי"ם</v>
          </cell>
          <cell r="C49">
            <v>0</v>
          </cell>
          <cell r="D49">
            <v>11710.29</v>
          </cell>
          <cell r="E49">
            <v>11710.29</v>
          </cell>
          <cell r="F49">
            <v>731.89312500000005</v>
          </cell>
          <cell r="G49">
            <v>10978.396875</v>
          </cell>
        </row>
        <row r="50">
          <cell r="A50">
            <v>1046</v>
          </cell>
          <cell r="B50" t="str">
            <v>צעד קדימה</v>
          </cell>
          <cell r="C50">
            <v>0</v>
          </cell>
          <cell r="D50">
            <v>4510.2</v>
          </cell>
          <cell r="E50">
            <v>4510.2</v>
          </cell>
          <cell r="F50">
            <v>281.88749999999999</v>
          </cell>
          <cell r="G50">
            <v>4228.3125</v>
          </cell>
        </row>
        <row r="51">
          <cell r="A51">
            <v>1052</v>
          </cell>
          <cell r="B51" t="str">
            <v>בית איזי שפירא</v>
          </cell>
          <cell r="C51">
            <v>0</v>
          </cell>
          <cell r="D51">
            <v>5334.92</v>
          </cell>
          <cell r="E51">
            <v>5334.92</v>
          </cell>
          <cell r="F51">
            <v>333.4325</v>
          </cell>
          <cell r="G51">
            <v>5001.4875000000002</v>
          </cell>
        </row>
        <row r="52">
          <cell r="A52">
            <v>1055</v>
          </cell>
          <cell r="B52" t="str">
            <v>נגישות ישראל</v>
          </cell>
          <cell r="C52">
            <v>0</v>
          </cell>
          <cell r="D52">
            <v>6199.48</v>
          </cell>
          <cell r="E52">
            <v>6199.48</v>
          </cell>
          <cell r="F52">
            <v>387.46749999999997</v>
          </cell>
          <cell r="G52">
            <v>5812.0124999999998</v>
          </cell>
        </row>
        <row r="53">
          <cell r="A53">
            <v>1063</v>
          </cell>
          <cell r="B53" t="str">
            <v>המרכז לרכיבה טיפולית בישראל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A54">
            <v>1059</v>
          </cell>
          <cell r="B54" t="str">
            <v>מכון לקידום החירש</v>
          </cell>
          <cell r="C54">
            <v>0</v>
          </cell>
          <cell r="D54">
            <v>3812.89</v>
          </cell>
          <cell r="E54">
            <v>3812.89</v>
          </cell>
          <cell r="F54">
            <v>238.30562499999999</v>
          </cell>
          <cell r="G54">
            <v>3574.5843749999999</v>
          </cell>
        </row>
        <row r="55">
          <cell r="A55">
            <v>1065</v>
          </cell>
          <cell r="B55" t="str">
            <v>עמיחי</v>
          </cell>
          <cell r="C55">
            <v>0</v>
          </cell>
          <cell r="D55">
            <v>4204.57</v>
          </cell>
          <cell r="E55">
            <v>4204.57</v>
          </cell>
          <cell r="F55">
            <v>262.78562499999998</v>
          </cell>
          <cell r="G55">
            <v>3941.7843749999997</v>
          </cell>
        </row>
        <row r="56">
          <cell r="A56">
            <v>1068</v>
          </cell>
          <cell r="B56" t="str">
            <v>מוסד חינוכי שיקומי בגליל- יחד</v>
          </cell>
          <cell r="C56">
            <v>0</v>
          </cell>
          <cell r="D56">
            <v>4187.8999999999996</v>
          </cell>
          <cell r="E56">
            <v>40200.9</v>
          </cell>
          <cell r="F56">
            <v>2512.5562500000001</v>
          </cell>
          <cell r="G56">
            <v>37688.34375</v>
          </cell>
        </row>
        <row r="57">
          <cell r="A57">
            <v>1071</v>
          </cell>
          <cell r="B57" t="str">
            <v>כנפיים של קרמבו</v>
          </cell>
          <cell r="C57">
            <v>0</v>
          </cell>
          <cell r="D57">
            <v>29977.69</v>
          </cell>
          <cell r="E57">
            <v>29977.69</v>
          </cell>
          <cell r="F57">
            <v>1873.6056249999999</v>
          </cell>
          <cell r="G57">
            <v>28104.084374999999</v>
          </cell>
        </row>
        <row r="58">
          <cell r="A58">
            <v>1074</v>
          </cell>
          <cell r="B58" t="str">
            <v>עדי נגב נחל ערן וירשולים</v>
          </cell>
          <cell r="C58">
            <v>0</v>
          </cell>
          <cell r="D58">
            <v>5962.07</v>
          </cell>
          <cell r="E58">
            <v>5962.07</v>
          </cell>
          <cell r="F58">
            <v>372.62937499999998</v>
          </cell>
          <cell r="G58">
            <v>5589.4406249999993</v>
          </cell>
        </row>
        <row r="59">
          <cell r="A59">
            <v>1080</v>
          </cell>
          <cell r="B59" t="str">
            <v>מרכז כוכב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A60">
            <v>1086</v>
          </cell>
          <cell r="B60" t="str">
            <v>אגודת עמי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>
            <v>1088</v>
          </cell>
          <cell r="B61" t="str">
            <v>אלי"ע</v>
          </cell>
          <cell r="C61">
            <v>0</v>
          </cell>
          <cell r="D61">
            <v>6997.81</v>
          </cell>
          <cell r="E61">
            <v>6997.81</v>
          </cell>
          <cell r="F61">
            <v>437.36312500000003</v>
          </cell>
          <cell r="G61">
            <v>6560.4468750000005</v>
          </cell>
        </row>
        <row r="62">
          <cell r="A62">
            <v>1089</v>
          </cell>
          <cell r="B62" t="str">
            <v>בית הגלגלים</v>
          </cell>
          <cell r="C62">
            <v>0</v>
          </cell>
          <cell r="D62">
            <v>7759.11</v>
          </cell>
          <cell r="E62">
            <v>7759.11</v>
          </cell>
          <cell r="F62">
            <v>484.94437499999998</v>
          </cell>
          <cell r="G62">
            <v>7274.1656249999996</v>
          </cell>
        </row>
        <row r="63">
          <cell r="A63">
            <v>1099</v>
          </cell>
          <cell r="B63" t="str">
            <v>שק"ל - שירותים קהילתיים לאנשים עם צרכים מיחודים</v>
          </cell>
          <cell r="C63">
            <v>0</v>
          </cell>
          <cell r="D63">
            <v>5837.67</v>
          </cell>
          <cell r="E63">
            <v>5837.67</v>
          </cell>
          <cell r="F63">
            <v>364.854375</v>
          </cell>
          <cell r="G63">
            <v>5472.8156250000002</v>
          </cell>
        </row>
        <row r="64">
          <cell r="A64">
            <v>1103</v>
          </cell>
          <cell r="B64" t="str">
            <v>קשר - הבית של המשפחות המיוחדות</v>
          </cell>
          <cell r="C64">
            <v>0</v>
          </cell>
          <cell r="D64">
            <v>5888.68</v>
          </cell>
          <cell r="E64">
            <v>5888.68</v>
          </cell>
          <cell r="F64">
            <v>368.04250000000002</v>
          </cell>
          <cell r="G64">
            <v>5520.6375000000007</v>
          </cell>
        </row>
        <row r="65">
          <cell r="A65">
            <v>1108</v>
          </cell>
          <cell r="B65" t="str">
            <v>אותי- לשעבר העמותה לילדים בסיכון</v>
          </cell>
          <cell r="C65">
            <v>0</v>
          </cell>
          <cell r="D65">
            <v>10746.77</v>
          </cell>
          <cell r="E65">
            <v>10746.77</v>
          </cell>
          <cell r="F65">
            <v>671.67312500000003</v>
          </cell>
          <cell r="G65">
            <v>10075.096875000001</v>
          </cell>
        </row>
        <row r="66">
          <cell r="A66">
            <v>1114</v>
          </cell>
          <cell r="B66" t="str">
            <v>שלוה- אגודת שחרור למשפחה ולילד המוגבל</v>
          </cell>
          <cell r="C66">
            <v>0</v>
          </cell>
          <cell r="D66">
            <v>8569.59</v>
          </cell>
          <cell r="E66">
            <v>8569.59</v>
          </cell>
          <cell r="F66">
            <v>535.59937500000001</v>
          </cell>
          <cell r="G66">
            <v>8033.9906250000004</v>
          </cell>
        </row>
        <row r="67">
          <cell r="A67">
            <v>1115</v>
          </cell>
          <cell r="B67" t="str">
            <v>וראייטי ישראל</v>
          </cell>
          <cell r="C67">
            <v>0</v>
          </cell>
          <cell r="D67">
            <v>15794.62</v>
          </cell>
          <cell r="E67">
            <v>15794.62</v>
          </cell>
          <cell r="F67">
            <v>987.16375000000005</v>
          </cell>
          <cell r="G67">
            <v>14807.456250000001</v>
          </cell>
        </row>
        <row r="68">
          <cell r="A68">
            <v>1125</v>
          </cell>
          <cell r="B68" t="str">
            <v>עמותת כיוונים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A69">
            <v>1127</v>
          </cell>
          <cell r="B69" t="str">
            <v>הספרייה המרכזית לעיוורים</v>
          </cell>
          <cell r="C69">
            <v>0</v>
          </cell>
          <cell r="D69">
            <v>6021.73</v>
          </cell>
          <cell r="E69">
            <v>6021.73</v>
          </cell>
          <cell r="F69">
            <v>376.35812499999997</v>
          </cell>
          <cell r="G69">
            <v>5645.3718749999998</v>
          </cell>
        </row>
        <row r="70">
          <cell r="A70">
            <v>1128</v>
          </cell>
          <cell r="B70" t="str">
            <v>ציימס ישראל</v>
          </cell>
          <cell r="C70">
            <v>0</v>
          </cell>
          <cell r="D70">
            <v>3716.69</v>
          </cell>
          <cell r="E70">
            <v>3716.69</v>
          </cell>
          <cell r="F70">
            <v>232.293125</v>
          </cell>
          <cell r="G70">
            <v>3484.3968749999999</v>
          </cell>
        </row>
        <row r="71">
          <cell r="A71">
            <v>1129</v>
          </cell>
          <cell r="B71" t="str">
            <v>שמחה לילד</v>
          </cell>
          <cell r="C71">
            <v>0</v>
          </cell>
          <cell r="D71">
            <v>12598.08</v>
          </cell>
          <cell r="E71">
            <v>12598.08</v>
          </cell>
          <cell r="F71">
            <v>787.38</v>
          </cell>
          <cell r="G71">
            <v>11810.7</v>
          </cell>
        </row>
        <row r="72">
          <cell r="A72">
            <v>1130</v>
          </cell>
          <cell r="B72" t="str">
            <v>כוכב הצפון</v>
          </cell>
          <cell r="C72">
            <v>0</v>
          </cell>
          <cell r="D72">
            <v>9088.6200000000008</v>
          </cell>
          <cell r="E72">
            <v>9088.6200000000008</v>
          </cell>
          <cell r="F72">
            <v>568.03875000000005</v>
          </cell>
          <cell r="G72">
            <v>8520.5812500000011</v>
          </cell>
        </row>
        <row r="73">
          <cell r="A73">
            <v>1132</v>
          </cell>
          <cell r="B73" t="str">
            <v>אלמנארה</v>
          </cell>
          <cell r="C73">
            <v>0</v>
          </cell>
          <cell r="D73">
            <v>4343.76</v>
          </cell>
          <cell r="E73">
            <v>4343.76</v>
          </cell>
          <cell r="F73">
            <v>271.48500000000001</v>
          </cell>
          <cell r="G73">
            <v>4072.2750000000001</v>
          </cell>
        </row>
        <row r="74">
          <cell r="A74">
            <v>1143</v>
          </cell>
          <cell r="B74" t="str">
            <v>אלין בית נועם</v>
          </cell>
          <cell r="C74">
            <v>0</v>
          </cell>
          <cell r="D74">
            <v>5366.83</v>
          </cell>
          <cell r="E74">
            <v>5366.83</v>
          </cell>
          <cell r="F74">
            <v>335.426875</v>
          </cell>
          <cell r="G74">
            <v>5031.4031249999998</v>
          </cell>
        </row>
        <row r="75">
          <cell r="A75">
            <v>1144</v>
          </cell>
          <cell r="B75" t="str">
            <v>יד לילד המיוחד</v>
          </cell>
          <cell r="C75">
            <v>0</v>
          </cell>
          <cell r="D75">
            <v>3467.74</v>
          </cell>
          <cell r="E75">
            <v>3467.74</v>
          </cell>
          <cell r="F75">
            <v>216.73374999999999</v>
          </cell>
          <cell r="G75">
            <v>3251.0062499999999</v>
          </cell>
        </row>
        <row r="76">
          <cell r="A76">
            <v>1145</v>
          </cell>
          <cell r="B76" t="str">
            <v>אופק לילדינו</v>
          </cell>
          <cell r="C76">
            <v>0</v>
          </cell>
          <cell r="D76">
            <v>4579.78</v>
          </cell>
          <cell r="E76">
            <v>4579.78</v>
          </cell>
          <cell r="F76">
            <v>286.23624999999998</v>
          </cell>
          <cell r="G76">
            <v>4293.5437499999998</v>
          </cell>
        </row>
        <row r="77">
          <cell r="A77">
            <v>1156</v>
          </cell>
          <cell r="B77" t="str">
            <v>מרכז ישראלי לכלבי נחיה לעיוורים</v>
          </cell>
          <cell r="C77">
            <v>0</v>
          </cell>
          <cell r="D77">
            <v>13683.14</v>
          </cell>
          <cell r="E77">
            <v>13683.14</v>
          </cell>
          <cell r="F77">
            <v>855.19624999999996</v>
          </cell>
          <cell r="G77">
            <v>12827.943749999999</v>
          </cell>
        </row>
        <row r="78">
          <cell r="A78">
            <v>1159</v>
          </cell>
          <cell r="B78" t="str">
            <v>אפי אספרגר</v>
          </cell>
          <cell r="C78">
            <v>0</v>
          </cell>
          <cell r="D78">
            <v>4955.3500000000004</v>
          </cell>
          <cell r="E78">
            <v>4955.3500000000004</v>
          </cell>
          <cell r="F78">
            <v>309.70937500000002</v>
          </cell>
          <cell r="G78">
            <v>4645.640625</v>
          </cell>
        </row>
        <row r="79">
          <cell r="A79">
            <v>1167</v>
          </cell>
          <cell r="B79" t="str">
            <v>אלווין ישראל</v>
          </cell>
          <cell r="C79">
            <v>0</v>
          </cell>
          <cell r="D79">
            <v>262.62</v>
          </cell>
          <cell r="E79">
            <v>262.62</v>
          </cell>
          <cell r="F79">
            <v>16.41375</v>
          </cell>
          <cell r="G79">
            <v>-3.7499999999965894E-3</v>
          </cell>
        </row>
        <row r="80">
          <cell r="A80">
            <v>1179</v>
          </cell>
          <cell r="B80" t="str">
            <v>א.וי ישראל</v>
          </cell>
          <cell r="C80">
            <v>0</v>
          </cell>
          <cell r="D80">
            <v>3915.55</v>
          </cell>
          <cell r="E80">
            <v>3915.55</v>
          </cell>
          <cell r="F80">
            <v>244.72187500000001</v>
          </cell>
          <cell r="G80">
            <v>3670.828125</v>
          </cell>
        </row>
        <row r="81">
          <cell r="A81">
            <v>1180</v>
          </cell>
          <cell r="B81" t="str">
            <v>כוונים- לקידום צעירים בעלי צרכים מיוחדים</v>
          </cell>
          <cell r="C81">
            <v>0</v>
          </cell>
          <cell r="D81">
            <v>4242.9399999999996</v>
          </cell>
          <cell r="E81">
            <v>4242.9399999999996</v>
          </cell>
          <cell r="F81">
            <v>265.18374999999997</v>
          </cell>
          <cell r="G81">
            <v>3977.7562499999995</v>
          </cell>
        </row>
        <row r="82">
          <cell r="A82">
            <v>1195</v>
          </cell>
          <cell r="B82" t="str">
            <v>עמותת קמ"ה- קהילה מרפאת בהרדוף- בית אלישע</v>
          </cell>
          <cell r="C82">
            <v>0</v>
          </cell>
          <cell r="D82">
            <v>4309.9799999999996</v>
          </cell>
          <cell r="E82">
            <v>4309.9799999999996</v>
          </cell>
          <cell r="F82">
            <v>269.37374999999997</v>
          </cell>
          <cell r="G82">
            <v>4040.6062499999998</v>
          </cell>
        </row>
        <row r="83">
          <cell r="A83">
            <v>1196</v>
          </cell>
          <cell r="B83" t="str">
            <v>בית חם תורה עם דרך ארץ</v>
          </cell>
          <cell r="C83">
            <v>0</v>
          </cell>
          <cell r="D83">
            <v>4465.9799999999996</v>
          </cell>
          <cell r="E83">
            <v>4465.9799999999996</v>
          </cell>
          <cell r="F83">
            <v>279.12374999999997</v>
          </cell>
          <cell r="G83">
            <v>4186.8562499999998</v>
          </cell>
        </row>
        <row r="84">
          <cell r="A84">
            <v>1197</v>
          </cell>
          <cell r="B84" t="str">
            <v>פעול"ה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A85">
            <v>1217</v>
          </cell>
          <cell r="B85" t="str">
            <v>עמותת גוונים לפיתוח החינוך והקהילה</v>
          </cell>
          <cell r="C85">
            <v>0</v>
          </cell>
          <cell r="D85">
            <v>576.69000000000005</v>
          </cell>
          <cell r="E85">
            <v>576.69000000000005</v>
          </cell>
          <cell r="F85">
            <v>36.043125000000003</v>
          </cell>
          <cell r="G85">
            <v>-3.1249999999545253E-3</v>
          </cell>
        </row>
        <row r="86">
          <cell r="A86">
            <v>1218</v>
          </cell>
          <cell r="B86" t="str">
            <v>הבית של רונית</v>
          </cell>
          <cell r="C86">
            <v>0</v>
          </cell>
          <cell r="D86">
            <v>3604.38</v>
          </cell>
          <cell r="E86">
            <v>3604.38</v>
          </cell>
          <cell r="F86">
            <v>225.27375000000001</v>
          </cell>
          <cell r="G86">
            <v>3379.1062500000003</v>
          </cell>
        </row>
        <row r="87">
          <cell r="A87">
            <v>1245</v>
          </cell>
          <cell r="B87" t="str">
            <v>שיח סוד</v>
          </cell>
          <cell r="C87">
            <v>0</v>
          </cell>
          <cell r="D87">
            <v>6503.16</v>
          </cell>
          <cell r="E87">
            <v>6503.16</v>
          </cell>
          <cell r="F87">
            <v>406.44749999999999</v>
          </cell>
          <cell r="G87">
            <v>6096.7124999999996</v>
          </cell>
        </row>
        <row r="88">
          <cell r="A88">
            <v>1270</v>
          </cell>
          <cell r="B88" t="str">
            <v>איתן כל אחד יכול</v>
          </cell>
          <cell r="C88">
            <v>0</v>
          </cell>
          <cell r="D88">
            <v>4626.41</v>
          </cell>
          <cell r="E88">
            <v>4626.41</v>
          </cell>
          <cell r="F88">
            <v>289.15062499999999</v>
          </cell>
          <cell r="G88">
            <v>4337.2593749999996</v>
          </cell>
        </row>
        <row r="89">
          <cell r="A89">
            <v>1274</v>
          </cell>
          <cell r="B89" t="str">
            <v>חושים בן דן</v>
          </cell>
          <cell r="C89">
            <v>0</v>
          </cell>
          <cell r="D89">
            <v>3610.15</v>
          </cell>
          <cell r="E89">
            <v>3610.15</v>
          </cell>
          <cell r="F89">
            <v>225.63437500000001</v>
          </cell>
          <cell r="G89">
            <v>3384.515625</v>
          </cell>
        </row>
        <row r="90">
          <cell r="A90">
            <v>1283</v>
          </cell>
          <cell r="B90" t="str">
            <v>שווים</v>
          </cell>
          <cell r="C90">
            <v>0</v>
          </cell>
          <cell r="D90">
            <v>10993.84</v>
          </cell>
          <cell r="E90">
            <v>10993.84</v>
          </cell>
          <cell r="F90">
            <v>687.11500000000001</v>
          </cell>
          <cell r="G90">
            <v>10306.725</v>
          </cell>
        </row>
        <row r="91">
          <cell r="A91">
            <v>1286</v>
          </cell>
          <cell r="B91" t="str">
            <v>מרכז מילמן</v>
          </cell>
          <cell r="C91">
            <v>0</v>
          </cell>
          <cell r="D91">
            <v>680.54</v>
          </cell>
          <cell r="E91">
            <v>680.54</v>
          </cell>
          <cell r="F91">
            <v>42.533749999999998</v>
          </cell>
          <cell r="G91">
            <v>638.00624999999991</v>
          </cell>
        </row>
        <row r="92">
          <cell r="A92">
            <v>1290</v>
          </cell>
          <cell r="B92" t="str">
            <v>מעבר לאופק - רואים רחוק</v>
          </cell>
          <cell r="C92">
            <v>0</v>
          </cell>
          <cell r="D92">
            <v>834.58</v>
          </cell>
          <cell r="E92">
            <v>834.58</v>
          </cell>
          <cell r="F92">
            <v>52.161250000000003</v>
          </cell>
          <cell r="G92">
            <v>782.41875000000005</v>
          </cell>
        </row>
        <row r="93">
          <cell r="A93">
            <v>1304</v>
          </cell>
          <cell r="B93" t="str">
            <v>בית איל</v>
          </cell>
          <cell r="C93">
            <v>0</v>
          </cell>
          <cell r="D93">
            <v>882.12</v>
          </cell>
          <cell r="E93">
            <v>882.12</v>
          </cell>
          <cell r="F93">
            <v>55.1325</v>
          </cell>
          <cell r="G93">
            <v>826.98749999999995</v>
          </cell>
        </row>
        <row r="94">
          <cell r="A94">
            <v>1305</v>
          </cell>
          <cell r="B94" t="str">
            <v>איכות בשיקום</v>
          </cell>
          <cell r="C94">
            <v>0</v>
          </cell>
          <cell r="D94">
            <v>286.22000000000003</v>
          </cell>
          <cell r="E94">
            <v>286.22000000000003</v>
          </cell>
          <cell r="F94">
            <v>17.888750000000002</v>
          </cell>
          <cell r="G94">
            <v>268.33125000000001</v>
          </cell>
        </row>
        <row r="95">
          <cell r="A95">
            <v>1307</v>
          </cell>
          <cell r="B95" t="str">
            <v>בית על הים</v>
          </cell>
          <cell r="C95">
            <v>0</v>
          </cell>
          <cell r="D95">
            <v>138.44999999999999</v>
          </cell>
          <cell r="E95">
            <v>138.44999999999999</v>
          </cell>
          <cell r="F95">
            <v>8.6531249999999993</v>
          </cell>
          <cell r="G95">
            <v>129.796875</v>
          </cell>
        </row>
        <row r="96">
          <cell r="A96">
            <v>1318</v>
          </cell>
          <cell r="B96" t="str">
            <v xml:space="preserve">המרכז לעיוור בישראל </v>
          </cell>
          <cell r="C96">
            <v>0</v>
          </cell>
          <cell r="D96">
            <v>724.39</v>
          </cell>
          <cell r="E96">
            <v>724.39</v>
          </cell>
          <cell r="F96">
            <v>45.274374999999999</v>
          </cell>
          <cell r="G96">
            <v>679.11562500000002</v>
          </cell>
        </row>
        <row r="97">
          <cell r="A97">
            <v>1319</v>
          </cell>
          <cell r="B97" t="str">
            <v xml:space="preserve">אגודת החירשים בישראל </v>
          </cell>
          <cell r="C97">
            <v>0</v>
          </cell>
          <cell r="D97">
            <v>193.18</v>
          </cell>
          <cell r="E97">
            <v>193.18</v>
          </cell>
          <cell r="F97">
            <v>12.07375</v>
          </cell>
          <cell r="G97">
            <v>-3.7499999999965894E-3</v>
          </cell>
        </row>
        <row r="98">
          <cell r="A98">
            <v>1337</v>
          </cell>
          <cell r="B98" t="str">
            <v xml:space="preserve">לפרוש כנף </v>
          </cell>
          <cell r="C98">
            <v>0</v>
          </cell>
          <cell r="D98">
            <v>3139.54</v>
          </cell>
          <cell r="E98">
            <v>3139.54</v>
          </cell>
          <cell r="F98">
            <v>196.22125</v>
          </cell>
          <cell r="G98">
            <v>2943.3187499999999</v>
          </cell>
        </row>
        <row r="99">
          <cell r="A99">
            <v>55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A100">
            <v>55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A101">
            <v>55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A102">
            <v>3</v>
          </cell>
          <cell r="B102" t="str">
            <v>בריאות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A103">
            <v>1010</v>
          </cell>
          <cell r="B103" t="str">
            <v>הוועד למלחמה באיידס</v>
          </cell>
          <cell r="C103">
            <v>0</v>
          </cell>
          <cell r="D103">
            <v>4032.38</v>
          </cell>
          <cell r="E103">
            <v>4032.38</v>
          </cell>
          <cell r="F103">
            <v>252.02375000000001</v>
          </cell>
          <cell r="G103">
            <v>3780.3562500000003</v>
          </cell>
        </row>
        <row r="104">
          <cell r="A104">
            <v>1011</v>
          </cell>
          <cell r="B104" t="str">
            <v>הצל לבו של ילד</v>
          </cell>
          <cell r="C104">
            <v>0</v>
          </cell>
          <cell r="D104">
            <v>4722.8100000000004</v>
          </cell>
          <cell r="E104">
            <v>4722.8100000000004</v>
          </cell>
          <cell r="F104">
            <v>295.17562500000003</v>
          </cell>
          <cell r="G104">
            <v>4427.6343750000005</v>
          </cell>
        </row>
        <row r="105">
          <cell r="A105">
            <v>1041</v>
          </cell>
          <cell r="B105" t="str">
            <v>עמדא – עמותה לחולי דמנציה אלצהיימר</v>
          </cell>
          <cell r="C105">
            <v>0</v>
          </cell>
          <cell r="D105">
            <v>4626.38</v>
          </cell>
          <cell r="E105">
            <v>4626.38</v>
          </cell>
          <cell r="F105">
            <v>289.14875000000001</v>
          </cell>
          <cell r="G105">
            <v>4337.2312499999998</v>
          </cell>
        </row>
        <row r="106">
          <cell r="A106">
            <v>1044</v>
          </cell>
          <cell r="B106" t="str">
            <v>האגודה לסכרת סוג 1 ישראל</v>
          </cell>
          <cell r="C106">
            <v>0</v>
          </cell>
          <cell r="D106">
            <v>12515.34</v>
          </cell>
          <cell r="E106">
            <v>12515.34</v>
          </cell>
          <cell r="F106">
            <v>782.20875000000001</v>
          </cell>
          <cell r="G106">
            <v>11733.13125</v>
          </cell>
        </row>
        <row r="107">
          <cell r="A107">
            <v>1058</v>
          </cell>
          <cell r="B107" t="str">
            <v>ער"ן</v>
          </cell>
          <cell r="C107">
            <v>0</v>
          </cell>
          <cell r="D107">
            <v>10777.09</v>
          </cell>
          <cell r="E107">
            <v>10777.09</v>
          </cell>
          <cell r="F107">
            <v>673.56812500000001</v>
          </cell>
          <cell r="G107">
            <v>10103.521875</v>
          </cell>
        </row>
        <row r="108">
          <cell r="A108">
            <v>1064</v>
          </cell>
          <cell r="B108" t="str">
            <v>גדולים מהחיים</v>
          </cell>
          <cell r="C108">
            <v>0</v>
          </cell>
          <cell r="D108">
            <v>289197.57</v>
          </cell>
          <cell r="E108">
            <v>289197.57</v>
          </cell>
          <cell r="F108">
            <v>18074.848125</v>
          </cell>
          <cell r="G108">
            <v>271122.72187499999</v>
          </cell>
        </row>
        <row r="109">
          <cell r="A109">
            <v>1076</v>
          </cell>
          <cell r="B109" t="str">
            <v>סיסטיק פיברוזיס</v>
          </cell>
          <cell r="C109">
            <v>0</v>
          </cell>
          <cell r="D109">
            <v>5067.09</v>
          </cell>
          <cell r="E109">
            <v>5067.09</v>
          </cell>
          <cell r="F109">
            <v>316.69312500000001</v>
          </cell>
          <cell r="G109">
            <v>4750.3968750000004</v>
          </cell>
        </row>
        <row r="110">
          <cell r="A110">
            <v>1081</v>
          </cell>
          <cell r="B110" t="str">
            <v>ישראלס</v>
          </cell>
          <cell r="C110">
            <v>0</v>
          </cell>
          <cell r="D110">
            <v>6885.98</v>
          </cell>
          <cell r="E110">
            <v>6885.98</v>
          </cell>
          <cell r="F110">
            <v>430.37374999999997</v>
          </cell>
          <cell r="G110">
            <v>6455.6062499999998</v>
          </cell>
        </row>
        <row r="111">
          <cell r="A111">
            <v>1101</v>
          </cell>
          <cell r="B111" t="str">
            <v>דרור- העמותה לשיקום נפשי בקהילה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</row>
        <row r="112">
          <cell r="A112">
            <v>1107</v>
          </cell>
          <cell r="B112" t="str">
            <v>משאלת לב- Make A Wish Israel</v>
          </cell>
          <cell r="C112">
            <v>0</v>
          </cell>
          <cell r="D112">
            <v>13631.85</v>
          </cell>
          <cell r="E112">
            <v>13631.85</v>
          </cell>
          <cell r="F112">
            <v>851.99062500000002</v>
          </cell>
          <cell r="G112">
            <v>12779.859375</v>
          </cell>
        </row>
        <row r="113">
          <cell r="A113">
            <v>1110</v>
          </cell>
          <cell r="B113" t="str">
            <v>מיח"א ת"א והמרכז</v>
          </cell>
          <cell r="C113">
            <v>0</v>
          </cell>
          <cell r="D113">
            <v>4246.49</v>
          </cell>
          <cell r="E113">
            <v>4246.49</v>
          </cell>
          <cell r="F113">
            <v>265.40562499999999</v>
          </cell>
          <cell r="G113">
            <v>3981.0843749999999</v>
          </cell>
        </row>
        <row r="114">
          <cell r="A114">
            <v>1134</v>
          </cell>
          <cell r="B114" t="str">
            <v>אחת מתשע</v>
          </cell>
          <cell r="C114">
            <v>0</v>
          </cell>
          <cell r="D114">
            <v>21657.72</v>
          </cell>
          <cell r="E114">
            <v>21657.72</v>
          </cell>
          <cell r="F114">
            <v>1353.6075000000001</v>
          </cell>
          <cell r="G114">
            <v>20304.112500000003</v>
          </cell>
        </row>
        <row r="115">
          <cell r="A115">
            <v>1135</v>
          </cell>
          <cell r="B115" t="str">
            <v>הוספיס גליל עליון</v>
          </cell>
          <cell r="C115">
            <v>0</v>
          </cell>
          <cell r="D115">
            <v>10194.01</v>
          </cell>
          <cell r="E115">
            <v>10194.01</v>
          </cell>
          <cell r="F115">
            <v>637.12562500000001</v>
          </cell>
          <cell r="G115">
            <v>9556.8843749999996</v>
          </cell>
        </row>
        <row r="116">
          <cell r="A116">
            <v>1136</v>
          </cell>
          <cell r="B116" t="str">
            <v>הבית לחולי טרשת נפוצה</v>
          </cell>
          <cell r="C116">
            <v>0</v>
          </cell>
          <cell r="D116">
            <v>2968.08</v>
          </cell>
          <cell r="E116">
            <v>2968.08</v>
          </cell>
          <cell r="F116">
            <v>185.505</v>
          </cell>
          <cell r="G116">
            <v>2782.5749999999998</v>
          </cell>
        </row>
        <row r="117">
          <cell r="A117">
            <v>1137</v>
          </cell>
          <cell r="B117" t="str">
            <v>טנא בריאות</v>
          </cell>
          <cell r="C117">
            <v>0</v>
          </cell>
          <cell r="D117">
            <v>2767.03</v>
          </cell>
          <cell r="E117">
            <v>2767.03</v>
          </cell>
          <cell r="F117">
            <v>172.93937500000001</v>
          </cell>
          <cell r="G117">
            <v>2594.0906250000003</v>
          </cell>
        </row>
        <row r="118">
          <cell r="A118">
            <v>1146</v>
          </cell>
          <cell r="B118" t="str">
            <v>מרכז מפנה</v>
          </cell>
          <cell r="C118">
            <v>0</v>
          </cell>
          <cell r="D118">
            <v>3065.9</v>
          </cell>
          <cell r="E118">
            <v>3065.9</v>
          </cell>
          <cell r="F118">
            <v>191.61875000000001</v>
          </cell>
          <cell r="G118">
            <v>2874.28125</v>
          </cell>
        </row>
        <row r="119">
          <cell r="A119">
            <v>1133</v>
          </cell>
          <cell r="B119" t="str">
            <v>עזר מציון</v>
          </cell>
          <cell r="C119">
            <v>0</v>
          </cell>
          <cell r="D119">
            <v>66524.37</v>
          </cell>
          <cell r="E119">
            <v>66524.37</v>
          </cell>
          <cell r="F119">
            <v>4157.7731249999997</v>
          </cell>
          <cell r="G119">
            <v>62366.596874999996</v>
          </cell>
        </row>
        <row r="120">
          <cell r="A120">
            <v>1152</v>
          </cell>
          <cell r="B120" t="str">
            <v>עמותת סאנרייז ישראל</v>
          </cell>
          <cell r="C120">
            <v>0</v>
          </cell>
          <cell r="D120">
            <v>5362.45</v>
          </cell>
          <cell r="E120">
            <v>5362.45</v>
          </cell>
          <cell r="F120">
            <v>335.15312499999999</v>
          </cell>
          <cell r="G120">
            <v>5027.296875</v>
          </cell>
        </row>
        <row r="121">
          <cell r="A121">
            <v>1153</v>
          </cell>
          <cell r="B121" t="str">
            <v>מתנת חיים ע"ר</v>
          </cell>
          <cell r="C121">
            <v>0</v>
          </cell>
          <cell r="D121">
            <v>13956.85</v>
          </cell>
          <cell r="E121">
            <v>13956.85</v>
          </cell>
          <cell r="F121">
            <v>872.30312500000002</v>
          </cell>
          <cell r="G121">
            <v>13084.546875</v>
          </cell>
        </row>
        <row r="122">
          <cell r="A122">
            <v>1154</v>
          </cell>
          <cell r="B122" t="str">
            <v>עמותת הפרקינסון בישראל</v>
          </cell>
          <cell r="C122">
            <v>0</v>
          </cell>
          <cell r="D122">
            <v>8260.52</v>
          </cell>
          <cell r="E122">
            <v>8260.52</v>
          </cell>
          <cell r="F122">
            <v>516.28250000000003</v>
          </cell>
          <cell r="G122">
            <v>-2.4999999995998223E-3</v>
          </cell>
        </row>
        <row r="123">
          <cell r="A123">
            <v>1155</v>
          </cell>
          <cell r="B123" t="str">
            <v>העמותה למאבק במחלת ה  איי-טי</v>
          </cell>
          <cell r="C123">
            <v>0</v>
          </cell>
          <cell r="D123">
            <v>4709.54</v>
          </cell>
          <cell r="E123">
            <v>4709.54</v>
          </cell>
          <cell r="F123">
            <v>294.34625</v>
          </cell>
          <cell r="G123">
            <v>4415.1937500000004</v>
          </cell>
        </row>
        <row r="124">
          <cell r="A124">
            <v>1161</v>
          </cell>
          <cell r="B124" t="str">
            <v>איחוד הצלה</v>
          </cell>
          <cell r="C124">
            <v>0</v>
          </cell>
          <cell r="D124">
            <v>22888.799999999999</v>
          </cell>
          <cell r="E124">
            <v>22888.799999999999</v>
          </cell>
          <cell r="F124">
            <v>1430.55</v>
          </cell>
          <cell r="G124">
            <v>21458.25</v>
          </cell>
        </row>
        <row r="125">
          <cell r="A125">
            <v>1168</v>
          </cell>
          <cell r="B125" t="str">
            <v>כפר נהר הירדן</v>
          </cell>
          <cell r="C125">
            <v>0</v>
          </cell>
          <cell r="D125">
            <v>10099.33</v>
          </cell>
          <cell r="E125">
            <v>10099.33</v>
          </cell>
          <cell r="F125">
            <v>631.208125</v>
          </cell>
          <cell r="G125">
            <v>9468.1218750000007</v>
          </cell>
        </row>
        <row r="126">
          <cell r="A126">
            <v>1173</v>
          </cell>
          <cell r="B126" t="str">
            <v>להושיט יד</v>
          </cell>
          <cell r="C126">
            <v>0</v>
          </cell>
          <cell r="D126">
            <v>591529.81999999995</v>
          </cell>
          <cell r="E126">
            <v>591529.81999999995</v>
          </cell>
          <cell r="F126">
            <v>36970.613749999997</v>
          </cell>
          <cell r="G126">
            <v>554559.20624999993</v>
          </cell>
        </row>
        <row r="127">
          <cell r="A127">
            <v>1175</v>
          </cell>
          <cell r="B127" t="str">
            <v>צעדים קטנים</v>
          </cell>
          <cell r="C127">
            <v>0</v>
          </cell>
          <cell r="D127">
            <v>4977.12</v>
          </cell>
          <cell r="E127">
            <v>4977.12</v>
          </cell>
          <cell r="F127">
            <v>311.07</v>
          </cell>
          <cell r="G127">
            <v>4666.05</v>
          </cell>
        </row>
        <row r="128">
          <cell r="A128">
            <v>1183</v>
          </cell>
          <cell r="B128" t="str">
            <v>יד שרה</v>
          </cell>
          <cell r="C128">
            <v>0</v>
          </cell>
          <cell r="D128">
            <v>41937.5</v>
          </cell>
          <cell r="E128">
            <v>41937.5</v>
          </cell>
          <cell r="F128">
            <v>2621.09375</v>
          </cell>
          <cell r="G128">
            <v>39316.40625</v>
          </cell>
        </row>
        <row r="129">
          <cell r="A129">
            <v>1184</v>
          </cell>
          <cell r="B129" t="str">
            <v>זק"א- איתור חילוץ והצלה ע"ר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A130">
            <v>1185</v>
          </cell>
          <cell r="B130" t="str">
            <v>חלאסרטן</v>
          </cell>
          <cell r="C130">
            <v>0</v>
          </cell>
          <cell r="D130">
            <v>11424.92</v>
          </cell>
          <cell r="E130">
            <v>11424.92</v>
          </cell>
          <cell r="F130">
            <v>714.0575</v>
          </cell>
          <cell r="G130">
            <v>10710.862499999999</v>
          </cell>
        </row>
        <row r="131">
          <cell r="A131">
            <v>1186</v>
          </cell>
          <cell r="B131" t="str">
            <v>תסמונט רט</v>
          </cell>
          <cell r="C131">
            <v>0</v>
          </cell>
          <cell r="D131">
            <v>3692.75</v>
          </cell>
          <cell r="E131">
            <v>3692.75</v>
          </cell>
          <cell r="F131">
            <v>230.796875</v>
          </cell>
          <cell r="G131">
            <v>3461.953125</v>
          </cell>
        </row>
        <row r="132">
          <cell r="A132">
            <v>1198</v>
          </cell>
          <cell r="B132" t="str">
            <v>אמ"ן אגודה למיאלומה נפוצה</v>
          </cell>
          <cell r="C132">
            <v>0</v>
          </cell>
          <cell r="D132">
            <v>4789.09</v>
          </cell>
          <cell r="E132">
            <v>4789.09</v>
          </cell>
          <cell r="F132">
            <v>299.31812500000001</v>
          </cell>
          <cell r="G132">
            <v>4489.7718750000004</v>
          </cell>
        </row>
        <row r="133">
          <cell r="A133">
            <v>1199</v>
          </cell>
          <cell r="B133" t="str">
            <v>לב ח"ש ע"ר</v>
          </cell>
          <cell r="C133">
            <v>0</v>
          </cell>
          <cell r="D133">
            <v>3420.87</v>
          </cell>
          <cell r="E133">
            <v>3420.87</v>
          </cell>
          <cell r="F133">
            <v>213.80437499999999</v>
          </cell>
          <cell r="G133">
            <v>3207.0656249999997</v>
          </cell>
        </row>
        <row r="134">
          <cell r="A134">
            <v>1219</v>
          </cell>
          <cell r="B134" t="str">
            <v>סהר- סיוע והקשבה ברשת ע"ר</v>
          </cell>
          <cell r="C134">
            <v>0</v>
          </cell>
          <cell r="D134">
            <v>741.48</v>
          </cell>
          <cell r="E134">
            <v>741.48</v>
          </cell>
          <cell r="F134">
            <v>46.342500000000001</v>
          </cell>
          <cell r="G134">
            <v>-2.4999999999408828E-3</v>
          </cell>
        </row>
        <row r="135">
          <cell r="A135">
            <v>1220</v>
          </cell>
          <cell r="B135" t="str">
            <v>האגודה לזכויות החולה בישראל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A136">
            <v>1221</v>
          </cell>
          <cell r="B136" t="str">
            <v>איל אגודה ישראלית לאפלפסיה</v>
          </cell>
          <cell r="C136">
            <v>0</v>
          </cell>
          <cell r="D136">
            <v>3125.12</v>
          </cell>
          <cell r="E136">
            <v>3125.12</v>
          </cell>
          <cell r="F136">
            <v>195.32</v>
          </cell>
          <cell r="G136">
            <v>2929.7999999999997</v>
          </cell>
        </row>
        <row r="137">
          <cell r="A137">
            <v>1222</v>
          </cell>
          <cell r="B137" t="str">
            <v>נשים לגופן</v>
          </cell>
          <cell r="C137">
            <v>0</v>
          </cell>
          <cell r="D137">
            <v>3116.16</v>
          </cell>
          <cell r="E137">
            <v>3116.16</v>
          </cell>
          <cell r="F137">
            <v>194.76</v>
          </cell>
          <cell r="G137">
            <v>2921.3999999999996</v>
          </cell>
        </row>
        <row r="138">
          <cell r="A138">
            <v>1243</v>
          </cell>
          <cell r="B138" t="str">
            <v>האגודה למלחמה בסרטן</v>
          </cell>
          <cell r="C138">
            <v>0</v>
          </cell>
          <cell r="D138">
            <v>11235.07</v>
          </cell>
          <cell r="E138">
            <v>11235.07</v>
          </cell>
          <cell r="F138">
            <v>702.19187499999998</v>
          </cell>
          <cell r="G138">
            <v>10532.878124999999</v>
          </cell>
        </row>
        <row r="139">
          <cell r="A139">
            <v>1258</v>
          </cell>
          <cell r="B139" t="str">
            <v>המרכז הישראלי להתמכרויות</v>
          </cell>
          <cell r="C139">
            <v>0</v>
          </cell>
          <cell r="D139">
            <v>413.01</v>
          </cell>
          <cell r="E139">
            <v>413.01</v>
          </cell>
          <cell r="F139">
            <v>25.813124999999999</v>
          </cell>
          <cell r="G139">
            <v>387.19687499999998</v>
          </cell>
        </row>
        <row r="140">
          <cell r="A140">
            <v>1264</v>
          </cell>
          <cell r="B140" t="str">
            <v>חברים לרפואה</v>
          </cell>
          <cell r="C140">
            <v>0</v>
          </cell>
          <cell r="D140">
            <v>23106.29</v>
          </cell>
          <cell r="E140">
            <v>23106.29</v>
          </cell>
          <cell r="F140">
            <v>1444.1431250000001</v>
          </cell>
          <cell r="G140">
            <v>21662.146875000002</v>
          </cell>
        </row>
        <row r="141">
          <cell r="A141">
            <v>1267</v>
          </cell>
          <cell r="B141" t="str">
            <v>מלאנומה - העמותה הישראלית לסרטן העור</v>
          </cell>
          <cell r="C141">
            <v>0</v>
          </cell>
          <cell r="D141">
            <v>3343.92</v>
          </cell>
          <cell r="E141">
            <v>3343.92</v>
          </cell>
          <cell r="F141">
            <v>208.995</v>
          </cell>
          <cell r="G141">
            <v>3134.9250000000002</v>
          </cell>
        </row>
        <row r="142">
          <cell r="A142">
            <v>1279</v>
          </cell>
          <cell r="B142" t="str">
            <v>ניסאן לבריאות דרכי עיכול, כבד ותזונה</v>
          </cell>
          <cell r="C142">
            <v>0</v>
          </cell>
          <cell r="D142">
            <v>198.16</v>
          </cell>
          <cell r="E142">
            <v>198.16</v>
          </cell>
          <cell r="F142">
            <v>12.385</v>
          </cell>
          <cell r="G142">
            <v>185.77500000000001</v>
          </cell>
        </row>
        <row r="143">
          <cell r="A143">
            <v>1281</v>
          </cell>
          <cell r="B143" t="str">
            <v>קרן מלאך מרים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</row>
        <row r="144">
          <cell r="A144">
            <v>1285</v>
          </cell>
          <cell r="B144" t="str">
            <v>תעצומות</v>
          </cell>
          <cell r="C144">
            <v>0</v>
          </cell>
          <cell r="D144">
            <v>6586.54</v>
          </cell>
          <cell r="E144">
            <v>6586.54</v>
          </cell>
          <cell r="F144">
            <v>411.65875</v>
          </cell>
          <cell r="G144">
            <v>6174.8812500000004</v>
          </cell>
        </row>
        <row r="145">
          <cell r="A145">
            <v>1297</v>
          </cell>
          <cell r="B145" t="str">
            <v>טל חמה</v>
          </cell>
          <cell r="C145">
            <v>0</v>
          </cell>
          <cell r="D145">
            <v>3514.97</v>
          </cell>
          <cell r="E145">
            <v>3514.97</v>
          </cell>
          <cell r="F145">
            <v>219.68562499999999</v>
          </cell>
          <cell r="G145">
            <v>3295.2843749999997</v>
          </cell>
        </row>
        <row r="146">
          <cell r="A146">
            <v>1302</v>
          </cell>
          <cell r="B146" t="str">
            <v xml:space="preserve">יד תמר </v>
          </cell>
          <cell r="C146">
            <v>0</v>
          </cell>
          <cell r="D146">
            <v>968.39</v>
          </cell>
          <cell r="E146">
            <v>968.39</v>
          </cell>
          <cell r="F146">
            <v>60.524374999999999</v>
          </cell>
          <cell r="G146">
            <v>907.86562500000002</v>
          </cell>
        </row>
        <row r="147">
          <cell r="A147">
            <v>1303</v>
          </cell>
          <cell r="B147" t="str">
            <v>העמותה הישראלית לסרטן ריאה</v>
          </cell>
          <cell r="C147">
            <v>0</v>
          </cell>
          <cell r="D147">
            <v>3726.01</v>
          </cell>
          <cell r="E147">
            <v>3726.01</v>
          </cell>
          <cell r="F147">
            <v>232.87562500000001</v>
          </cell>
          <cell r="G147">
            <v>3493.1343750000001</v>
          </cell>
        </row>
        <row r="148">
          <cell r="A148">
            <v>1312</v>
          </cell>
          <cell r="B148" t="str">
            <v>בשביל החיים</v>
          </cell>
          <cell r="C148">
            <v>0</v>
          </cell>
          <cell r="D148">
            <v>977.79</v>
          </cell>
          <cell r="E148">
            <v>977.79</v>
          </cell>
          <cell r="F148">
            <v>61.111874999999998</v>
          </cell>
          <cell r="G148">
            <v>916.67812499999991</v>
          </cell>
        </row>
        <row r="149">
          <cell r="A149">
            <v>1321</v>
          </cell>
          <cell r="B149" t="str">
            <v xml:space="preserve"> הארגון הישראלי לבני משפחה מטפלים CareGivers Israel  </v>
          </cell>
          <cell r="C149">
            <v>0</v>
          </cell>
          <cell r="D149">
            <v>2422.15</v>
          </cell>
          <cell r="E149">
            <v>2422.15</v>
          </cell>
          <cell r="F149">
            <v>151.38437500000001</v>
          </cell>
          <cell r="G149">
            <v>2270.765625</v>
          </cell>
        </row>
        <row r="150">
          <cell r="A150">
            <v>1326</v>
          </cell>
          <cell r="B150" t="str">
            <v xml:space="preserve">לדעת לבחור נכון </v>
          </cell>
          <cell r="C150">
            <v>0</v>
          </cell>
          <cell r="D150">
            <v>2324.67</v>
          </cell>
          <cell r="E150">
            <v>2324.67</v>
          </cell>
          <cell r="F150">
            <v>145.291875</v>
          </cell>
          <cell r="G150">
            <v>2179.3781250000002</v>
          </cell>
        </row>
        <row r="151">
          <cell r="A151">
            <v>1329</v>
          </cell>
          <cell r="B151" t="str">
            <v xml:space="preserve">מחווה </v>
          </cell>
          <cell r="C151">
            <v>0</v>
          </cell>
          <cell r="D151">
            <v>2112.61</v>
          </cell>
          <cell r="E151">
            <v>2112.61</v>
          </cell>
          <cell r="F151">
            <v>132.03812500000001</v>
          </cell>
          <cell r="G151">
            <v>1980.5718750000001</v>
          </cell>
        </row>
        <row r="152">
          <cell r="A152">
            <v>1338</v>
          </cell>
          <cell r="B152" t="str">
            <v xml:space="preserve">אחים ליוגה </v>
          </cell>
          <cell r="C152">
            <v>0</v>
          </cell>
          <cell r="D152">
            <v>2192.4299999999998</v>
          </cell>
          <cell r="E152">
            <v>2192.4299999999998</v>
          </cell>
          <cell r="F152">
            <v>137.02687499999999</v>
          </cell>
          <cell r="G152">
            <v>2055.4031249999998</v>
          </cell>
        </row>
        <row r="153">
          <cell r="A153">
            <v>55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4">
          <cell r="A154">
            <v>55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</row>
        <row r="155">
          <cell r="A155">
            <v>55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A156">
            <v>4</v>
          </cell>
          <cell r="B156" t="str">
            <v>חינוך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>
            <v>1012</v>
          </cell>
          <cell r="B157" t="str">
            <v>YRF - להתחדשות בחינוך לנוער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A158">
            <v>1015</v>
          </cell>
          <cell r="B158" t="str">
            <v>עמותת סנונית לקידום החינוך המתוקשב ע"ר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A159">
            <v>1016</v>
          </cell>
          <cell r="B159" t="str">
            <v>צעירים בונים עתיד – צ.ב.ע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</row>
        <row r="160">
          <cell r="A160">
            <v>1017</v>
          </cell>
          <cell r="B160" t="str">
            <v>קו הזינוק - להפוך את הניצוץ ללהבת מנהיגות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A161">
            <v>1018</v>
          </cell>
          <cell r="B161" t="str">
            <v>שיעור אחר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2">
          <cell r="A162">
            <v>1050</v>
          </cell>
          <cell r="B162" t="str">
            <v>חינוך לפסגות</v>
          </cell>
          <cell r="C162">
            <v>0</v>
          </cell>
          <cell r="D162">
            <v>3656.31</v>
          </cell>
          <cell r="E162">
            <v>3656.31</v>
          </cell>
          <cell r="F162">
            <v>228.519375</v>
          </cell>
          <cell r="G162">
            <v>3427.7906250000001</v>
          </cell>
        </row>
        <row r="163">
          <cell r="A163">
            <v>1054</v>
          </cell>
          <cell r="B163" t="str">
            <v>מרכז מציל"ה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A164">
            <v>1057</v>
          </cell>
          <cell r="B164" t="str">
            <v>תפוח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A165">
            <v>1047</v>
          </cell>
          <cell r="B165" t="str">
            <v>מפעלות חינוך וחברה הפועל ת"א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A166">
            <v>1069</v>
          </cell>
          <cell r="B166" t="str">
            <v>מרום</v>
          </cell>
          <cell r="C166">
            <v>0</v>
          </cell>
          <cell r="D166">
            <v>2728.16</v>
          </cell>
          <cell r="E166">
            <v>2728.16</v>
          </cell>
          <cell r="F166">
            <v>170.51</v>
          </cell>
          <cell r="G166">
            <v>2557.6499999999996</v>
          </cell>
        </row>
        <row r="167">
          <cell r="A167">
            <v>1070</v>
          </cell>
          <cell r="B167" t="str">
            <v>אופניים</v>
          </cell>
          <cell r="C167">
            <v>0</v>
          </cell>
          <cell r="D167">
            <v>3568.33</v>
          </cell>
          <cell r="E167">
            <v>3568.33</v>
          </cell>
          <cell r="F167">
            <v>223.020625</v>
          </cell>
          <cell r="G167">
            <v>3345.3093749999998</v>
          </cell>
        </row>
        <row r="168">
          <cell r="A168">
            <v>1077</v>
          </cell>
          <cell r="B168" t="str">
            <v>יוניסטרים</v>
          </cell>
          <cell r="C168">
            <v>0</v>
          </cell>
          <cell r="D168">
            <v>2647.1</v>
          </cell>
          <cell r="E168">
            <v>2647.1</v>
          </cell>
          <cell r="F168">
            <v>165.44374999999999</v>
          </cell>
          <cell r="G168">
            <v>2481.65625</v>
          </cell>
        </row>
        <row r="169">
          <cell r="A169">
            <v>1083</v>
          </cell>
          <cell r="B169" t="str">
            <v>צל"ש</v>
          </cell>
          <cell r="C169">
            <v>10932</v>
          </cell>
          <cell r="D169">
            <v>14010.96</v>
          </cell>
          <cell r="E169">
            <v>14010.96</v>
          </cell>
          <cell r="F169">
            <v>875.68499999999995</v>
          </cell>
          <cell r="G169">
            <v>13135.275</v>
          </cell>
        </row>
        <row r="170">
          <cell r="A170">
            <v>1093</v>
          </cell>
          <cell r="B170" t="str">
            <v>פיתוח מנהיגות צעירה</v>
          </cell>
          <cell r="C170">
            <v>0</v>
          </cell>
          <cell r="D170">
            <v>3251.29</v>
          </cell>
          <cell r="E170">
            <v>3251.29</v>
          </cell>
          <cell r="F170">
            <v>203.205625</v>
          </cell>
          <cell r="G170">
            <v>3048.0843749999999</v>
          </cell>
        </row>
        <row r="171">
          <cell r="A171">
            <v>1113</v>
          </cell>
          <cell r="B171" t="str">
            <v>אור ירוק - העמותה לשינוי תרבות הנהיגה בישראל</v>
          </cell>
          <cell r="C171">
            <v>0</v>
          </cell>
          <cell r="D171">
            <v>31595.34</v>
          </cell>
          <cell r="E171">
            <v>31595.34</v>
          </cell>
          <cell r="F171">
            <v>1974.70875</v>
          </cell>
          <cell r="G171">
            <v>29620.631249999999</v>
          </cell>
        </row>
        <row r="172">
          <cell r="A172">
            <v>1117</v>
          </cell>
          <cell r="B172" t="str">
            <v>חינוך ישראלי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</row>
        <row r="173">
          <cell r="A173">
            <v>1141</v>
          </cell>
          <cell r="B173" t="str">
            <v>מחשב לכל ילד - המפעל הלאומי לפיתוח חברתי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</row>
        <row r="174">
          <cell r="A174">
            <v>1149</v>
          </cell>
          <cell r="B174" t="str">
            <v>כוכבי המדבר</v>
          </cell>
          <cell r="C174">
            <v>0</v>
          </cell>
          <cell r="D174">
            <v>2950.75</v>
          </cell>
          <cell r="E174">
            <v>2950.75</v>
          </cell>
          <cell r="F174">
            <v>184.421875</v>
          </cell>
          <cell r="G174">
            <v>2766.328125</v>
          </cell>
        </row>
        <row r="175">
          <cell r="A175">
            <v>1150</v>
          </cell>
          <cell r="B175" t="str">
            <v>אל הלב ע"ר</v>
          </cell>
          <cell r="C175">
            <v>0</v>
          </cell>
          <cell r="D175">
            <v>3348.45</v>
          </cell>
          <cell r="E175">
            <v>3348.45</v>
          </cell>
          <cell r="F175">
            <v>209.27812499999999</v>
          </cell>
          <cell r="G175">
            <v>3139.171875</v>
          </cell>
        </row>
        <row r="176">
          <cell r="A176">
            <v>1166</v>
          </cell>
          <cell r="B176" t="str">
            <v>קרן רמון</v>
          </cell>
          <cell r="C176">
            <v>0</v>
          </cell>
          <cell r="D176">
            <v>2801.95</v>
          </cell>
          <cell r="E176">
            <v>2801.95</v>
          </cell>
          <cell r="F176">
            <v>175.12187499999999</v>
          </cell>
          <cell r="G176">
            <v>2626.828125</v>
          </cell>
        </row>
        <row r="177">
          <cell r="A177">
            <v>1171</v>
          </cell>
          <cell r="B177" t="str">
            <v>יד ביד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</row>
        <row r="178">
          <cell r="A178">
            <v>1193</v>
          </cell>
          <cell r="B178" t="str">
            <v>מוזות</v>
          </cell>
          <cell r="C178">
            <v>0</v>
          </cell>
          <cell r="D178">
            <v>493.48</v>
          </cell>
          <cell r="E178">
            <v>493.48</v>
          </cell>
          <cell r="F178">
            <v>30.842500000000001</v>
          </cell>
          <cell r="G178">
            <v>-2.4999999999408828E-3</v>
          </cell>
        </row>
        <row r="179">
          <cell r="A179">
            <v>1200</v>
          </cell>
          <cell r="B179" t="str">
            <v>הרחבת מעגלים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</row>
        <row r="180">
          <cell r="A180">
            <v>1201</v>
          </cell>
          <cell r="B180" t="str">
            <v>חיים בפלוס</v>
          </cell>
          <cell r="C180">
            <v>0</v>
          </cell>
          <cell r="D180">
            <v>119.74</v>
          </cell>
          <cell r="E180">
            <v>119.74</v>
          </cell>
          <cell r="F180">
            <v>7.4837499999999997</v>
          </cell>
          <cell r="G180">
            <v>-3.7500000000108002E-3</v>
          </cell>
        </row>
        <row r="181">
          <cell r="A181">
            <v>1202</v>
          </cell>
          <cell r="B181" t="str">
            <v>תמר- המרכז הרב תחומי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</row>
        <row r="182">
          <cell r="A182">
            <v>1203</v>
          </cell>
          <cell r="B182" t="str">
            <v>אחרי- נוער מוביל שינוי</v>
          </cell>
          <cell r="C182">
            <v>0</v>
          </cell>
          <cell r="D182">
            <v>2418.4</v>
          </cell>
          <cell r="E182">
            <v>2418.4</v>
          </cell>
          <cell r="F182">
            <v>151.15</v>
          </cell>
          <cell r="G182">
            <v>2267.25</v>
          </cell>
        </row>
        <row r="183">
          <cell r="A183">
            <v>1204</v>
          </cell>
          <cell r="B183" t="str">
            <v>לוחמים ללא גבולות</v>
          </cell>
          <cell r="C183">
            <v>0</v>
          </cell>
          <cell r="D183">
            <v>98073.93</v>
          </cell>
          <cell r="E183">
            <v>98073.93</v>
          </cell>
          <cell r="F183">
            <v>6129.6206249999996</v>
          </cell>
          <cell r="G183">
            <v>91944.309374999997</v>
          </cell>
        </row>
        <row r="184">
          <cell r="A184">
            <v>1205</v>
          </cell>
          <cell r="B184" t="str">
            <v>אלומה למעורבות חברתית לזהות יהודית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A185">
            <v>1223</v>
          </cell>
          <cell r="B185" t="str">
            <v>חוש"ן חינוך ושינוי חברה לתו</v>
          </cell>
          <cell r="C185">
            <v>0</v>
          </cell>
          <cell r="D185">
            <v>3061.98</v>
          </cell>
          <cell r="E185">
            <v>3061.98</v>
          </cell>
          <cell r="F185">
            <v>191.37375</v>
          </cell>
          <cell r="G185">
            <v>2870.6062499999998</v>
          </cell>
        </row>
        <row r="186">
          <cell r="A186">
            <v>1224</v>
          </cell>
          <cell r="B186" t="str">
            <v>ע.ז.ר.ה איגוד דוברי אנגלית</v>
          </cell>
          <cell r="C186">
            <v>0</v>
          </cell>
          <cell r="D186">
            <v>771.55</v>
          </cell>
          <cell r="E186">
            <v>771.55</v>
          </cell>
          <cell r="F186">
            <v>48.221874999999997</v>
          </cell>
          <cell r="G186">
            <v>-1.8750000000409273E-3</v>
          </cell>
        </row>
        <row r="187">
          <cell r="A187">
            <v>1225</v>
          </cell>
          <cell r="B187" t="str">
            <v>ידיד לחינוך</v>
          </cell>
          <cell r="C187">
            <v>0</v>
          </cell>
          <cell r="D187">
            <v>2970.3</v>
          </cell>
          <cell r="E187">
            <v>2970.3</v>
          </cell>
          <cell r="F187">
            <v>185.64375000000001</v>
          </cell>
          <cell r="G187">
            <v>2784.65625</v>
          </cell>
        </row>
        <row r="188">
          <cell r="A188">
            <v>1226</v>
          </cell>
          <cell r="B188" t="str">
            <v>מסדר דורשי טוב</v>
          </cell>
          <cell r="C188">
            <v>0</v>
          </cell>
          <cell r="D188">
            <v>4699.6400000000003</v>
          </cell>
          <cell r="E188">
            <v>4699.6400000000003</v>
          </cell>
          <cell r="F188">
            <v>293.72750000000002</v>
          </cell>
          <cell r="G188">
            <v>4405.9125000000004</v>
          </cell>
        </row>
        <row r="189">
          <cell r="A189">
            <v>1227</v>
          </cell>
          <cell r="B189" t="str">
            <v>קרן עתיד פלוס לחינוך בישראל ע"ר</v>
          </cell>
          <cell r="C189">
            <v>0</v>
          </cell>
          <cell r="D189">
            <v>487.05</v>
          </cell>
          <cell r="E189">
            <v>487.05</v>
          </cell>
          <cell r="F189">
            <v>30.440625000000001</v>
          </cell>
          <cell r="G189">
            <v>-6.2500000001364242E-4</v>
          </cell>
        </row>
        <row r="190">
          <cell r="A190">
            <v>1253</v>
          </cell>
          <cell r="B190" t="str">
            <v>הקרן לעידוד יוזמות חינוכיות</v>
          </cell>
          <cell r="C190">
            <v>0</v>
          </cell>
          <cell r="D190">
            <v>194.2</v>
          </cell>
          <cell r="E190">
            <v>194.2</v>
          </cell>
          <cell r="F190">
            <v>12.137499999999999</v>
          </cell>
          <cell r="G190">
            <v>182.0625</v>
          </cell>
        </row>
        <row r="191">
          <cell r="A191">
            <v>1260</v>
          </cell>
          <cell r="B191" t="str">
            <v>מדרסה</v>
          </cell>
          <cell r="C191">
            <v>0</v>
          </cell>
          <cell r="D191">
            <v>334.69</v>
          </cell>
          <cell r="E191">
            <v>334.69</v>
          </cell>
          <cell r="F191">
            <v>20.918125</v>
          </cell>
          <cell r="G191">
            <v>313.77187500000002</v>
          </cell>
        </row>
        <row r="192">
          <cell r="A192">
            <v>1266</v>
          </cell>
          <cell r="B192" t="str">
            <v>בית לוחמי הגטאות</v>
          </cell>
          <cell r="C192">
            <v>0</v>
          </cell>
          <cell r="D192">
            <v>602.25</v>
          </cell>
          <cell r="E192">
            <v>602.25</v>
          </cell>
          <cell r="F192">
            <v>37.640625</v>
          </cell>
          <cell r="G192">
            <v>564.609375</v>
          </cell>
        </row>
        <row r="193">
          <cell r="A193">
            <v>1275</v>
          </cell>
          <cell r="B193" t="str">
            <v>יוצאים לשינוי</v>
          </cell>
          <cell r="C193">
            <v>0</v>
          </cell>
          <cell r="D193">
            <v>310.33999999999997</v>
          </cell>
          <cell r="E193">
            <v>310.33999999999997</v>
          </cell>
          <cell r="F193">
            <v>19.396249999999998</v>
          </cell>
          <cell r="G193">
            <v>290.94374999999997</v>
          </cell>
        </row>
        <row r="194">
          <cell r="A194">
            <v>1284</v>
          </cell>
          <cell r="B194" t="str">
            <v>שוות</v>
          </cell>
          <cell r="C194">
            <v>0</v>
          </cell>
          <cell r="D194">
            <v>9542.7900000000009</v>
          </cell>
          <cell r="E194">
            <v>9542.7900000000009</v>
          </cell>
          <cell r="F194">
            <v>596.42437500000005</v>
          </cell>
          <cell r="G194">
            <v>8946.3656250000004</v>
          </cell>
        </row>
        <row r="195">
          <cell r="A195">
            <v>1287</v>
          </cell>
          <cell r="B195" t="str">
            <v>שער שיוויון</v>
          </cell>
          <cell r="C195">
            <v>0</v>
          </cell>
          <cell r="D195">
            <v>849.59</v>
          </cell>
          <cell r="E195">
            <v>849.59</v>
          </cell>
          <cell r="F195">
            <v>53.099375000000002</v>
          </cell>
          <cell r="G195">
            <v>796.49062500000002</v>
          </cell>
        </row>
        <row r="196">
          <cell r="A196">
            <v>1288</v>
          </cell>
          <cell r="B196" t="str">
            <v>ניצוצות -שיעור אחר</v>
          </cell>
          <cell r="C196">
            <v>0</v>
          </cell>
          <cell r="D196">
            <v>435.69</v>
          </cell>
          <cell r="E196">
            <v>435.69</v>
          </cell>
          <cell r="F196">
            <v>27.230625</v>
          </cell>
          <cell r="G196">
            <v>408.45937500000002</v>
          </cell>
        </row>
        <row r="197">
          <cell r="A197">
            <v>1170</v>
          </cell>
          <cell r="B197" t="str">
            <v>וקימדיה ישראל</v>
          </cell>
          <cell r="C197">
            <v>0</v>
          </cell>
          <cell r="D197">
            <v>10045.56</v>
          </cell>
          <cell r="E197">
            <v>10045.56</v>
          </cell>
          <cell r="F197">
            <v>627.84749999999997</v>
          </cell>
          <cell r="G197">
            <v>9417.7124999999996</v>
          </cell>
        </row>
        <row r="198">
          <cell r="A198">
            <v>1306</v>
          </cell>
          <cell r="B198" t="str">
            <v xml:space="preserve">דרך כפר–  יוזמות חינוך </v>
          </cell>
          <cell r="C198">
            <v>0</v>
          </cell>
          <cell r="D198">
            <v>361.77</v>
          </cell>
          <cell r="E198">
            <v>361.77</v>
          </cell>
          <cell r="F198">
            <v>22.610624999999999</v>
          </cell>
          <cell r="G198">
            <v>339.15937499999995</v>
          </cell>
        </row>
        <row r="199">
          <cell r="A199">
            <v>1309</v>
          </cell>
          <cell r="B199" t="str">
            <v>חמניות</v>
          </cell>
          <cell r="C199">
            <v>0</v>
          </cell>
          <cell r="D199">
            <v>163.21</v>
          </cell>
          <cell r="E199">
            <v>163.21</v>
          </cell>
          <cell r="F199">
            <v>10.200625</v>
          </cell>
          <cell r="G199">
            <v>153.00937500000001</v>
          </cell>
        </row>
        <row r="200">
          <cell r="A200">
            <v>1330</v>
          </cell>
          <cell r="B200" t="str">
            <v>המרכז לחינוך קשוב ואכפתי</v>
          </cell>
          <cell r="C200">
            <v>0</v>
          </cell>
          <cell r="D200">
            <v>2287.92</v>
          </cell>
          <cell r="E200">
            <v>2287.92</v>
          </cell>
          <cell r="F200">
            <v>142.995</v>
          </cell>
          <cell r="G200">
            <v>2144.9250000000002</v>
          </cell>
        </row>
        <row r="201">
          <cell r="A201">
            <v>1335</v>
          </cell>
          <cell r="B201" t="str">
            <v>התנועה למאבק באנטישמיות ברשת</v>
          </cell>
          <cell r="C201">
            <v>0</v>
          </cell>
          <cell r="D201">
            <v>1953.35</v>
          </cell>
          <cell r="E201">
            <v>1953.35</v>
          </cell>
          <cell r="F201">
            <v>122.08437499999999</v>
          </cell>
          <cell r="G201">
            <v>1831.265625</v>
          </cell>
        </row>
        <row r="202">
          <cell r="A202">
            <v>55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A203">
            <v>55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A204">
            <v>5</v>
          </cell>
          <cell r="B204" t="str">
            <v>ילדים ונוער בסיכון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A205">
            <v>1019</v>
          </cell>
          <cell r="B205" t="str">
            <v>אור שלום למען ילדים ונוער בסיכון</v>
          </cell>
          <cell r="C205">
            <v>0</v>
          </cell>
          <cell r="D205">
            <v>11415.3</v>
          </cell>
          <cell r="E205">
            <v>11415.3</v>
          </cell>
          <cell r="F205">
            <v>713.45624999999995</v>
          </cell>
          <cell r="G205">
            <v>10701.84375</v>
          </cell>
        </row>
        <row r="206">
          <cell r="A206">
            <v>1021</v>
          </cell>
          <cell r="B206" t="str">
            <v>בית השנטי</v>
          </cell>
          <cell r="C206">
            <v>0</v>
          </cell>
          <cell r="D206">
            <v>10848.25</v>
          </cell>
          <cell r="E206">
            <v>10848.25</v>
          </cell>
          <cell r="F206">
            <v>678.015625</v>
          </cell>
          <cell r="G206">
            <v>10170.234375</v>
          </cell>
        </row>
        <row r="207">
          <cell r="A207">
            <v>1022</v>
          </cell>
          <cell r="B207" t="str">
            <v>ילדים בסיכוי המועצה לילד החוסה (ע"ר)</v>
          </cell>
          <cell r="C207">
            <v>0</v>
          </cell>
          <cell r="D207">
            <v>13109.14</v>
          </cell>
          <cell r="E207">
            <v>13109.14</v>
          </cell>
          <cell r="F207">
            <v>819.32124999999996</v>
          </cell>
          <cell r="G207">
            <v>12289.818749999999</v>
          </cell>
        </row>
        <row r="208">
          <cell r="A208">
            <v>1023</v>
          </cell>
          <cell r="B208" t="str">
            <v>עלם – העמותה לנוער במצבי סיכון (ע"ר)</v>
          </cell>
          <cell r="C208">
            <v>0</v>
          </cell>
          <cell r="D208">
            <v>21091.51</v>
          </cell>
          <cell r="E208">
            <v>21091.51</v>
          </cell>
          <cell r="F208">
            <v>1318.2193749999999</v>
          </cell>
          <cell r="G208">
            <v>19773.290624999998</v>
          </cell>
        </row>
        <row r="209">
          <cell r="A209">
            <v>1045</v>
          </cell>
          <cell r="B209" t="str">
            <v>בטרם</v>
          </cell>
          <cell r="C209">
            <v>0</v>
          </cell>
          <cell r="D209">
            <v>4625.24</v>
          </cell>
          <cell r="E209">
            <v>4625.24</v>
          </cell>
          <cell r="F209">
            <v>289.07749999999999</v>
          </cell>
          <cell r="G209">
            <v>4336.1624999999995</v>
          </cell>
        </row>
        <row r="210">
          <cell r="A210">
            <v>1053</v>
          </cell>
          <cell r="B210" t="str">
            <v>פידל</v>
          </cell>
          <cell r="C210">
            <v>0</v>
          </cell>
          <cell r="D210">
            <v>736.9</v>
          </cell>
          <cell r="E210">
            <v>736.9</v>
          </cell>
          <cell r="F210">
            <v>46.056249999999999</v>
          </cell>
          <cell r="G210">
            <v>3.7499999999681677E-3</v>
          </cell>
        </row>
        <row r="211">
          <cell r="A211">
            <v>1060</v>
          </cell>
          <cell r="B211" t="str">
            <v>אל סם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>
            <v>1038</v>
          </cell>
          <cell r="B212" t="str">
            <v>לשובע</v>
          </cell>
          <cell r="C212">
            <v>0</v>
          </cell>
          <cell r="D212">
            <v>10872.67</v>
          </cell>
          <cell r="E212">
            <v>10872.67</v>
          </cell>
          <cell r="F212">
            <v>679.541875</v>
          </cell>
          <cell r="G212">
            <v>10193.128124999999</v>
          </cell>
        </row>
        <row r="213">
          <cell r="A213">
            <v>1075</v>
          </cell>
          <cell r="B213" t="str">
            <v xml:space="preserve">יוניסף ישראל </v>
          </cell>
          <cell r="C213">
            <v>0</v>
          </cell>
          <cell r="D213">
            <v>5714.86</v>
          </cell>
          <cell r="E213">
            <v>5714.86</v>
          </cell>
          <cell r="F213">
            <v>357.17874999999998</v>
          </cell>
          <cell r="G213">
            <v>5357.6812499999996</v>
          </cell>
        </row>
        <row r="214">
          <cell r="A214">
            <v>1062</v>
          </cell>
          <cell r="B214" t="str">
            <v>יד ביד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A215">
            <v>1079</v>
          </cell>
          <cell r="B215" t="str">
            <v>הלב</v>
          </cell>
          <cell r="C215">
            <v>0</v>
          </cell>
          <cell r="D215">
            <v>4622.46</v>
          </cell>
          <cell r="E215">
            <v>4622.46</v>
          </cell>
          <cell r="F215">
            <v>288.90375</v>
          </cell>
          <cell r="G215">
            <v>-3.7500000007639755E-3</v>
          </cell>
        </row>
        <row r="216">
          <cell r="A216">
            <v>1082</v>
          </cell>
          <cell r="B216" t="str">
            <v>חיבוק ראשון</v>
          </cell>
          <cell r="C216">
            <v>0</v>
          </cell>
          <cell r="D216">
            <v>19369.28</v>
          </cell>
          <cell r="E216">
            <v>19369.28</v>
          </cell>
          <cell r="F216">
            <v>1210.58</v>
          </cell>
          <cell r="G216">
            <v>18158.699999999997</v>
          </cell>
        </row>
        <row r="217">
          <cell r="A217">
            <v>1085</v>
          </cell>
          <cell r="B217" t="str">
            <v>חלו"ן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</row>
        <row r="218">
          <cell r="A218">
            <v>1095</v>
          </cell>
          <cell r="B218" t="str">
            <v xml:space="preserve">הכשרת ילדי ישראל 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</row>
        <row r="219">
          <cell r="A219">
            <v>1102</v>
          </cell>
          <cell r="B219" t="str">
            <v>עמותת מצמיחים -  לשעבר אלימות SOS</v>
          </cell>
          <cell r="C219">
            <v>0</v>
          </cell>
          <cell r="D219">
            <v>5121.82</v>
          </cell>
          <cell r="E219">
            <v>5121.82</v>
          </cell>
          <cell r="F219">
            <v>320.11374999999998</v>
          </cell>
          <cell r="G219">
            <v>4801.7062499999993</v>
          </cell>
        </row>
        <row r="220">
          <cell r="A220">
            <v>1109</v>
          </cell>
          <cell r="B220" t="str">
            <v>יד רחל</v>
          </cell>
          <cell r="C220">
            <v>0</v>
          </cell>
          <cell r="D220">
            <v>3695.47</v>
          </cell>
          <cell r="E220">
            <v>3695.47</v>
          </cell>
          <cell r="F220">
            <v>230.96687499999999</v>
          </cell>
          <cell r="G220">
            <v>3464.5031249999997</v>
          </cell>
        </row>
        <row r="221">
          <cell r="A221">
            <v>1111</v>
          </cell>
          <cell r="B221" t="str">
            <v>קרן לחיים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A222">
            <v>1112</v>
          </cell>
          <cell r="B222" t="str">
            <v>נירים</v>
          </cell>
          <cell r="C222">
            <v>0</v>
          </cell>
          <cell r="D222">
            <v>8372.8799999999992</v>
          </cell>
          <cell r="E222">
            <v>8372.8799999999992</v>
          </cell>
          <cell r="F222">
            <v>523.30499999999995</v>
          </cell>
          <cell r="G222">
            <v>7849.5749999999989</v>
          </cell>
        </row>
        <row r="223">
          <cell r="A223">
            <v>1116</v>
          </cell>
          <cell r="B223" t="str">
            <v>בית הילדים ע"ש צבע</v>
          </cell>
          <cell r="C223">
            <v>0</v>
          </cell>
          <cell r="D223">
            <v>4263.16</v>
          </cell>
          <cell r="E223">
            <v>4263.16</v>
          </cell>
          <cell r="F223">
            <v>266.44749999999999</v>
          </cell>
          <cell r="G223">
            <v>3996.7124999999996</v>
          </cell>
        </row>
        <row r="224">
          <cell r="A224">
            <v>1118</v>
          </cell>
          <cell r="B224" t="str">
            <v>בית הילדים אחוזת שרה</v>
          </cell>
          <cell r="C224">
            <v>0</v>
          </cell>
          <cell r="D224">
            <v>4571.8999999999996</v>
          </cell>
          <cell r="E224">
            <v>4571.8999999999996</v>
          </cell>
          <cell r="F224">
            <v>285.74374999999998</v>
          </cell>
          <cell r="G224">
            <v>4286.15625</v>
          </cell>
        </row>
        <row r="225">
          <cell r="A225">
            <v>1119</v>
          </cell>
          <cell r="B225" t="str">
            <v>אותות דלת לחיים חדשים</v>
          </cell>
          <cell r="C225">
            <v>0</v>
          </cell>
          <cell r="D225">
            <v>4553.4399999999996</v>
          </cell>
          <cell r="E225">
            <v>4553.4399999999996</v>
          </cell>
          <cell r="F225">
            <v>284.58999999999997</v>
          </cell>
          <cell r="G225">
            <v>4268.8499999999995</v>
          </cell>
        </row>
        <row r="226">
          <cell r="A226">
            <v>1121</v>
          </cell>
          <cell r="B226" t="str">
            <v>עמותה לקידום החינוך ת"א-יפו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</row>
        <row r="227">
          <cell r="A227">
            <v>1122</v>
          </cell>
          <cell r="B227" t="str">
            <v>בתי דולב לנוער</v>
          </cell>
          <cell r="C227">
            <v>0</v>
          </cell>
          <cell r="D227">
            <v>3955.64</v>
          </cell>
          <cell r="E227">
            <v>3955.64</v>
          </cell>
          <cell r="F227">
            <v>247.22749999999999</v>
          </cell>
          <cell r="G227">
            <v>3708.4124999999999</v>
          </cell>
        </row>
        <row r="228">
          <cell r="A228">
            <v>1124</v>
          </cell>
          <cell r="B228" t="str">
            <v>גשר אל הנוער</v>
          </cell>
          <cell r="C228">
            <v>0</v>
          </cell>
          <cell r="D228">
            <v>4541.7700000000004</v>
          </cell>
          <cell r="E228">
            <v>4541.7700000000004</v>
          </cell>
          <cell r="F228">
            <v>283.86062500000003</v>
          </cell>
          <cell r="G228">
            <v>4257.9093750000002</v>
          </cell>
        </row>
        <row r="229">
          <cell r="A229">
            <v>1151</v>
          </cell>
          <cell r="B229" t="str">
            <v>אח בוגר אחות בוגרת ישראל ע"ר</v>
          </cell>
          <cell r="C229">
            <v>0</v>
          </cell>
          <cell r="D229">
            <v>5361.08</v>
          </cell>
          <cell r="E229">
            <v>5361.08</v>
          </cell>
          <cell r="F229">
            <v>335.0675</v>
          </cell>
          <cell r="G229">
            <v>5026.0124999999998</v>
          </cell>
        </row>
        <row r="230">
          <cell r="A230">
            <v>1160</v>
          </cell>
          <cell r="B230" t="str">
            <v>דרך לוטן</v>
          </cell>
          <cell r="C230">
            <v>0</v>
          </cell>
          <cell r="D230">
            <v>4910.6899999999996</v>
          </cell>
          <cell r="E230">
            <v>4910.6899999999996</v>
          </cell>
          <cell r="F230">
            <v>306.91812499999997</v>
          </cell>
          <cell r="G230">
            <v>4603.7718749999995</v>
          </cell>
        </row>
        <row r="231">
          <cell r="A231">
            <v>1162</v>
          </cell>
          <cell r="B231" t="str">
            <v>דארנא</v>
          </cell>
          <cell r="C231">
            <v>0</v>
          </cell>
          <cell r="D231">
            <v>5522.92</v>
          </cell>
          <cell r="E231">
            <v>5522.92</v>
          </cell>
          <cell r="F231">
            <v>345.1825</v>
          </cell>
          <cell r="G231">
            <v>5177.7375000000002</v>
          </cell>
        </row>
        <row r="232">
          <cell r="A232">
            <v>1165</v>
          </cell>
          <cell r="B232" t="str">
            <v>נכח-נתינה כדרך חיים (סח"י)</v>
          </cell>
          <cell r="C232">
            <v>0</v>
          </cell>
          <cell r="D232">
            <v>4896.5600000000004</v>
          </cell>
          <cell r="E232">
            <v>4896.5600000000004</v>
          </cell>
          <cell r="F232">
            <v>306.03500000000003</v>
          </cell>
          <cell r="G232">
            <v>4590.5250000000005</v>
          </cell>
        </row>
        <row r="233">
          <cell r="A233">
            <v>1169</v>
          </cell>
          <cell r="B233" t="str">
            <v>כפרי ילדים SOS</v>
          </cell>
          <cell r="C233">
            <v>0</v>
          </cell>
          <cell r="D233">
            <v>7553.25</v>
          </cell>
          <cell r="E233">
            <v>7553.25</v>
          </cell>
          <cell r="F233">
            <v>472.078125</v>
          </cell>
          <cell r="G233">
            <v>7081.171875</v>
          </cell>
        </row>
        <row r="234">
          <cell r="A234">
            <v>1174</v>
          </cell>
          <cell r="B234" t="str">
            <v xml:space="preserve">הכשרת ילדי ישראל </v>
          </cell>
          <cell r="C234">
            <v>0</v>
          </cell>
          <cell r="D234">
            <v>4181.09</v>
          </cell>
          <cell r="E234">
            <v>4181.09</v>
          </cell>
          <cell r="F234">
            <v>261.31812500000001</v>
          </cell>
          <cell r="G234">
            <v>3919.7718750000004</v>
          </cell>
        </row>
        <row r="235">
          <cell r="A235">
            <v>1176</v>
          </cell>
          <cell r="B235" t="str">
            <v>בית רות</v>
          </cell>
          <cell r="C235">
            <v>0</v>
          </cell>
          <cell r="D235">
            <v>4646.09</v>
          </cell>
          <cell r="E235">
            <v>4646.09</v>
          </cell>
          <cell r="F235">
            <v>290.38062500000001</v>
          </cell>
          <cell r="G235">
            <v>4355.7093750000004</v>
          </cell>
        </row>
        <row r="236">
          <cell r="A236">
            <v>1177</v>
          </cell>
          <cell r="B236" t="str">
            <v>הגל שלי</v>
          </cell>
          <cell r="C236">
            <v>0</v>
          </cell>
          <cell r="D236">
            <v>5274.74</v>
          </cell>
          <cell r="E236">
            <v>5274.74</v>
          </cell>
          <cell r="F236">
            <v>329.67124999999999</v>
          </cell>
          <cell r="G236">
            <v>4945.0687499999995</v>
          </cell>
        </row>
        <row r="237">
          <cell r="A237">
            <v>1181</v>
          </cell>
          <cell r="B237" t="str">
            <v>נבט</v>
          </cell>
          <cell r="C237">
            <v>0</v>
          </cell>
          <cell r="D237">
            <v>9630.1299999999992</v>
          </cell>
          <cell r="E237">
            <v>9630.1299999999992</v>
          </cell>
          <cell r="F237">
            <v>601.88312499999995</v>
          </cell>
          <cell r="G237">
            <v>9028.2468749999989</v>
          </cell>
        </row>
        <row r="238">
          <cell r="A238">
            <v>1182</v>
          </cell>
          <cell r="B238" t="str">
            <v>מניפה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>
            <v>1061</v>
          </cell>
          <cell r="B239" t="str">
            <v>זיו נעורים</v>
          </cell>
          <cell r="C239">
            <v>0</v>
          </cell>
          <cell r="D239">
            <v>5808.79</v>
          </cell>
          <cell r="E239">
            <v>5808.79</v>
          </cell>
          <cell r="F239">
            <v>363.049375</v>
          </cell>
          <cell r="G239">
            <v>5445.7406250000004</v>
          </cell>
        </row>
        <row r="240">
          <cell r="A240">
            <v>1140</v>
          </cell>
          <cell r="B240" t="str">
            <v>מחשבה טובה</v>
          </cell>
          <cell r="C240">
            <v>0</v>
          </cell>
          <cell r="D240">
            <v>4482.4799999999996</v>
          </cell>
          <cell r="E240">
            <v>4482.4799999999996</v>
          </cell>
          <cell r="F240">
            <v>280.15499999999997</v>
          </cell>
          <cell r="G240">
            <v>4202.3249999999998</v>
          </cell>
        </row>
        <row r="241">
          <cell r="A241">
            <v>1206</v>
          </cell>
          <cell r="B241" t="str">
            <v>איגי- ארגון הנוער הגאה</v>
          </cell>
          <cell r="C241">
            <v>0</v>
          </cell>
          <cell r="D241">
            <v>5342.87</v>
          </cell>
          <cell r="E241">
            <v>5342.87</v>
          </cell>
          <cell r="F241">
            <v>333.92937499999999</v>
          </cell>
          <cell r="G241">
            <v>5008.9406250000002</v>
          </cell>
        </row>
        <row r="242">
          <cell r="A242">
            <v>1207</v>
          </cell>
          <cell r="B242" t="str">
            <v>שניר העמותה למתן הזדמנות שווה בחינוך ותרבות בישראל</v>
          </cell>
          <cell r="C242">
            <v>0</v>
          </cell>
          <cell r="D242">
            <v>4768.22</v>
          </cell>
          <cell r="E242">
            <v>4768.22</v>
          </cell>
          <cell r="F242">
            <v>298.01375000000002</v>
          </cell>
          <cell r="G242">
            <v>4470.2062500000002</v>
          </cell>
        </row>
        <row r="243">
          <cell r="A243">
            <v>1208</v>
          </cell>
          <cell r="B243" t="str">
            <v>כפר ילדים ונוער אהבה</v>
          </cell>
          <cell r="C243">
            <v>0</v>
          </cell>
          <cell r="D243">
            <v>4444.93</v>
          </cell>
          <cell r="E243">
            <v>4444.93</v>
          </cell>
          <cell r="F243">
            <v>277.80812500000002</v>
          </cell>
          <cell r="G243">
            <v>4167.1218750000007</v>
          </cell>
        </row>
        <row r="244">
          <cell r="A244">
            <v>1209</v>
          </cell>
          <cell r="B244" t="str">
            <v>הרי ירושלים מוסדות לטיפול פנימייתי</v>
          </cell>
          <cell r="C244">
            <v>0</v>
          </cell>
          <cell r="D244">
            <v>6401.73</v>
          </cell>
          <cell r="E244">
            <v>6401.73</v>
          </cell>
          <cell r="F244">
            <v>400.10812499999997</v>
          </cell>
          <cell r="G244">
            <v>6001.6218749999998</v>
          </cell>
        </row>
        <row r="245">
          <cell r="A245">
            <v>1228</v>
          </cell>
          <cell r="B245" t="str">
            <v>אליפלט אזרחים למען פליטים</v>
          </cell>
          <cell r="C245">
            <v>0</v>
          </cell>
          <cell r="D245">
            <v>5320.93</v>
          </cell>
          <cell r="E245">
            <v>5320.93</v>
          </cell>
          <cell r="F245">
            <v>332.55812500000002</v>
          </cell>
          <cell r="G245">
            <v>4988.3718750000007</v>
          </cell>
        </row>
        <row r="246">
          <cell r="A246">
            <v>1229</v>
          </cell>
          <cell r="B246" t="str">
            <v>הרוח הישראלית המגבית הישראלית בע"מ</v>
          </cell>
          <cell r="C246">
            <v>0</v>
          </cell>
          <cell r="D246">
            <v>5516.99</v>
          </cell>
          <cell r="E246">
            <v>5516.99</v>
          </cell>
          <cell r="F246">
            <v>344.81187499999999</v>
          </cell>
          <cell r="G246">
            <v>5172.1781249999995</v>
          </cell>
        </row>
        <row r="247">
          <cell r="A247">
            <v>1230</v>
          </cell>
          <cell r="B247" t="str">
            <v>חץ ומטרה</v>
          </cell>
          <cell r="C247">
            <v>0</v>
          </cell>
          <cell r="D247">
            <v>1310.94</v>
          </cell>
          <cell r="E247">
            <v>1310.94</v>
          </cell>
          <cell r="F247">
            <v>81.933750000000003</v>
          </cell>
          <cell r="G247">
            <v>1229.0062500000001</v>
          </cell>
        </row>
        <row r="248">
          <cell r="A248">
            <v>1231</v>
          </cell>
          <cell r="B248" t="str">
            <v>מקור העמותה לקידום יצירה מוזיקלית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</row>
        <row r="249">
          <cell r="A249">
            <v>1232</v>
          </cell>
          <cell r="B249" t="str">
            <v>ניצן כל גרעין שיקבל אור ומים יוכל לפרוח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</row>
        <row r="250">
          <cell r="A250">
            <v>1233</v>
          </cell>
          <cell r="B250" t="str">
            <v>עמית לדרך</v>
          </cell>
          <cell r="C250">
            <v>0</v>
          </cell>
          <cell r="D250">
            <v>866.07</v>
          </cell>
          <cell r="E250">
            <v>866.07</v>
          </cell>
          <cell r="F250">
            <v>54.129375000000003</v>
          </cell>
          <cell r="G250">
            <v>811.94062500000007</v>
          </cell>
        </row>
        <row r="251">
          <cell r="A251">
            <v>1244</v>
          </cell>
          <cell r="B251" t="str">
            <v>פותחים עתיד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</row>
        <row r="252">
          <cell r="A252">
            <v>1248</v>
          </cell>
          <cell r="B252" t="str">
            <v>מכון סאמיט</v>
          </cell>
          <cell r="C252">
            <v>0</v>
          </cell>
          <cell r="D252">
            <v>10240.01</v>
          </cell>
          <cell r="E252">
            <v>10240.01</v>
          </cell>
          <cell r="F252">
            <v>640.00062500000001</v>
          </cell>
          <cell r="G252">
            <v>9600.0093749999996</v>
          </cell>
        </row>
        <row r="253">
          <cell r="A253">
            <v>1249</v>
          </cell>
          <cell r="B253" t="str">
            <v>נגבה</v>
          </cell>
          <cell r="C253">
            <v>0</v>
          </cell>
          <cell r="D253">
            <v>4362.5600000000004</v>
          </cell>
          <cell r="E253">
            <v>4362.5600000000004</v>
          </cell>
          <cell r="F253">
            <v>272.66000000000003</v>
          </cell>
          <cell r="G253">
            <v>4089.9000000000005</v>
          </cell>
        </row>
        <row r="254">
          <cell r="A254">
            <v>1250</v>
          </cell>
          <cell r="B254" t="str">
            <v>החוט המשולש</v>
          </cell>
          <cell r="C254">
            <v>0</v>
          </cell>
          <cell r="D254">
            <v>4442.3</v>
          </cell>
          <cell r="E254">
            <v>4442.3</v>
          </cell>
          <cell r="F254">
            <v>277.64375000000001</v>
          </cell>
          <cell r="G254">
            <v>4164.65625</v>
          </cell>
        </row>
        <row r="255">
          <cell r="A255">
            <v>1255</v>
          </cell>
          <cell r="B255" t="str">
            <v>ויצו</v>
          </cell>
          <cell r="C255">
            <v>0</v>
          </cell>
          <cell r="D255">
            <v>5064.25</v>
          </cell>
          <cell r="E255">
            <v>5064.25</v>
          </cell>
          <cell r="F255">
            <v>316.515625</v>
          </cell>
          <cell r="G255">
            <v>4747.734375</v>
          </cell>
        </row>
        <row r="256">
          <cell r="A256">
            <v>1263</v>
          </cell>
          <cell r="B256" t="str">
            <v>אני שלישי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A257">
            <v>1301</v>
          </cell>
          <cell r="B257" t="str">
            <v>כפר הנוער בן שמן</v>
          </cell>
          <cell r="C257">
            <v>0</v>
          </cell>
          <cell r="D257">
            <v>4722.95</v>
          </cell>
          <cell r="E257">
            <v>4722.95</v>
          </cell>
          <cell r="F257">
            <v>295.18437499999999</v>
          </cell>
          <cell r="G257">
            <v>4427.765625</v>
          </cell>
        </row>
        <row r="258">
          <cell r="A258">
            <v>1310</v>
          </cell>
          <cell r="B258" t="str">
            <v xml:space="preserve">האות הבינלאומי לנוער ולצעירים-ישראל </v>
          </cell>
          <cell r="C258">
            <v>0</v>
          </cell>
          <cell r="D258">
            <v>37.69</v>
          </cell>
          <cell r="E258">
            <v>37.69</v>
          </cell>
          <cell r="F258">
            <v>2.3556249999999999</v>
          </cell>
          <cell r="G258">
            <v>35.334374999999994</v>
          </cell>
        </row>
        <row r="259">
          <cell r="A259">
            <v>1315</v>
          </cell>
          <cell r="B259" t="str">
            <v xml:space="preserve">יוניטף - הקרן למעורבות חברתית </v>
          </cell>
          <cell r="C259">
            <v>0</v>
          </cell>
          <cell r="D259">
            <v>765.19</v>
          </cell>
          <cell r="E259">
            <v>765.19</v>
          </cell>
          <cell r="F259">
            <v>47.824375000000003</v>
          </cell>
          <cell r="G259">
            <v>717.36562500000002</v>
          </cell>
        </row>
        <row r="260">
          <cell r="A260">
            <v>1317</v>
          </cell>
          <cell r="B260" t="str">
            <v xml:space="preserve">החלק שלי בפאזל </v>
          </cell>
          <cell r="C260">
            <v>0</v>
          </cell>
          <cell r="D260">
            <v>499.6</v>
          </cell>
          <cell r="E260">
            <v>499.6</v>
          </cell>
          <cell r="F260">
            <v>31.225000000000001</v>
          </cell>
          <cell r="G260">
            <v>468.375</v>
          </cell>
        </row>
        <row r="261">
          <cell r="A261">
            <v>55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</row>
        <row r="262">
          <cell r="A262">
            <v>55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A263">
            <v>6</v>
          </cell>
          <cell r="B263" t="str">
            <v xml:space="preserve">מטרות בינלאומיות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A264">
            <v>7</v>
          </cell>
          <cell r="B264" t="str">
            <v>נשים במצוקה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A265">
            <v>1024</v>
          </cell>
          <cell r="B265" t="str">
            <v>איגוד מרכזי הסיוע לנפגעות ולנפגעי תקיפה מינית בישראל</v>
          </cell>
          <cell r="C265">
            <v>0</v>
          </cell>
          <cell r="D265">
            <v>24407.13</v>
          </cell>
          <cell r="E265">
            <v>24407.13</v>
          </cell>
          <cell r="F265">
            <v>1525.4456250000001</v>
          </cell>
          <cell r="G265">
            <v>22881.684375000001</v>
          </cell>
        </row>
        <row r="266">
          <cell r="A266">
            <v>1025</v>
          </cell>
          <cell r="B266" t="str">
            <v>איתך- מעכי משפטניות למען צדק חברתי</v>
          </cell>
          <cell r="C266">
            <v>0</v>
          </cell>
          <cell r="D266">
            <v>5682.94</v>
          </cell>
          <cell r="E266">
            <v>5682.94</v>
          </cell>
          <cell r="F266">
            <v>355.18374999999997</v>
          </cell>
          <cell r="G266">
            <v>5327.7562499999995</v>
          </cell>
        </row>
        <row r="267">
          <cell r="A267">
            <v>1026</v>
          </cell>
          <cell r="B267" t="str">
            <v>מרכז יעוץ לאשה</v>
          </cell>
          <cell r="C267">
            <v>0</v>
          </cell>
          <cell r="D267">
            <v>5059.82</v>
          </cell>
          <cell r="E267">
            <v>5059.82</v>
          </cell>
          <cell r="F267">
            <v>316.23874999999998</v>
          </cell>
          <cell r="G267">
            <v>4743.5812499999993</v>
          </cell>
        </row>
        <row r="268">
          <cell r="A268">
            <v>1027</v>
          </cell>
          <cell r="B268" t="str">
            <v>סידרה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A269">
            <v>1048</v>
          </cell>
          <cell r="B269" t="str">
            <v>מעון חירום לנשים</v>
          </cell>
          <cell r="C269">
            <v>0</v>
          </cell>
          <cell r="D269">
            <v>13475.24</v>
          </cell>
          <cell r="E269">
            <v>13475.24</v>
          </cell>
          <cell r="F269">
            <v>842.20249999999999</v>
          </cell>
          <cell r="G269">
            <v>12633.0375</v>
          </cell>
        </row>
        <row r="270">
          <cell r="A270">
            <v>1091</v>
          </cell>
          <cell r="B270" t="str">
            <v>כייאן</v>
          </cell>
          <cell r="C270">
            <v>0</v>
          </cell>
          <cell r="D270">
            <v>4982.13</v>
          </cell>
          <cell r="E270">
            <v>4982.13</v>
          </cell>
          <cell r="F270">
            <v>311.38312500000001</v>
          </cell>
          <cell r="G270">
            <v>4670.7468749999998</v>
          </cell>
        </row>
        <row r="271">
          <cell r="A271">
            <v>1096</v>
          </cell>
          <cell r="B271" t="str">
            <v>שדולת הנשים בישראל</v>
          </cell>
          <cell r="C271">
            <v>0</v>
          </cell>
          <cell r="D271">
            <v>5724.62</v>
          </cell>
          <cell r="E271">
            <v>5724.62</v>
          </cell>
          <cell r="F271">
            <v>357.78874999999999</v>
          </cell>
          <cell r="G271">
            <v>5366.8312500000002</v>
          </cell>
        </row>
        <row r="272">
          <cell r="A272">
            <v>1210</v>
          </cell>
          <cell r="B272" t="str">
            <v>רוח נשית- עצמאות כלכלית לנשים נפגעות אלימות</v>
          </cell>
          <cell r="C272">
            <v>0</v>
          </cell>
          <cell r="D272">
            <v>6352.75</v>
          </cell>
          <cell r="E272">
            <v>6352.75</v>
          </cell>
          <cell r="F272">
            <v>397.046875</v>
          </cell>
          <cell r="G272">
            <v>5955.703125</v>
          </cell>
        </row>
        <row r="273">
          <cell r="A273">
            <v>1234</v>
          </cell>
          <cell r="B273" t="str">
            <v>בת מלך</v>
          </cell>
          <cell r="C273">
            <v>0</v>
          </cell>
          <cell r="D273">
            <v>8974.09</v>
          </cell>
          <cell r="E273">
            <v>8974.09</v>
          </cell>
          <cell r="F273">
            <v>560.88062500000001</v>
          </cell>
          <cell r="G273">
            <v>8413.2093750000004</v>
          </cell>
        </row>
        <row r="274">
          <cell r="A274">
            <v>1247</v>
          </cell>
          <cell r="B274" t="str">
            <v>לא עומדות מנגד</v>
          </cell>
          <cell r="C274">
            <v>0</v>
          </cell>
          <cell r="D274">
            <v>11518.64</v>
          </cell>
          <cell r="E274">
            <v>11518.64</v>
          </cell>
          <cell r="F274">
            <v>719.91499999999996</v>
          </cell>
          <cell r="G274">
            <v>10798.724999999999</v>
          </cell>
        </row>
        <row r="275">
          <cell r="A275">
            <v>1254</v>
          </cell>
          <cell r="B275" t="str">
            <v>פרו וומן Pro Woman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</row>
        <row r="276">
          <cell r="A276">
            <v>1257</v>
          </cell>
          <cell r="B276" t="str">
            <v>מבוי סתום</v>
          </cell>
          <cell r="C276">
            <v>0</v>
          </cell>
          <cell r="D276">
            <v>566.77</v>
          </cell>
          <cell r="E276">
            <v>566.77</v>
          </cell>
          <cell r="F276">
            <v>35.423124999999999</v>
          </cell>
          <cell r="G276">
            <v>531.34687499999995</v>
          </cell>
        </row>
        <row r="277">
          <cell r="A277">
            <v>1261</v>
          </cell>
          <cell r="B277" t="str">
            <v>בת קול</v>
          </cell>
          <cell r="C277">
            <v>0</v>
          </cell>
          <cell r="D277">
            <v>413.03</v>
          </cell>
          <cell r="E277">
            <v>413.03</v>
          </cell>
          <cell r="F277">
            <v>25.814374999999998</v>
          </cell>
          <cell r="G277">
            <v>387.21562499999999</v>
          </cell>
        </row>
        <row r="278">
          <cell r="A278">
            <v>1269</v>
          </cell>
          <cell r="B278" t="str">
            <v>אישה לאישה</v>
          </cell>
          <cell r="C278">
            <v>0</v>
          </cell>
          <cell r="D278">
            <v>5467.3</v>
          </cell>
          <cell r="E278">
            <v>5467.3</v>
          </cell>
          <cell r="F278">
            <v>341.70625000000001</v>
          </cell>
          <cell r="G278">
            <v>5125.59375</v>
          </cell>
        </row>
        <row r="279">
          <cell r="A279">
            <v>1280</v>
          </cell>
          <cell r="B279" t="str">
            <v>נשים למען נשים</v>
          </cell>
          <cell r="C279">
            <v>0</v>
          </cell>
          <cell r="D279">
            <v>508.42</v>
          </cell>
          <cell r="E279">
            <v>508.42</v>
          </cell>
          <cell r="F279">
            <v>31.776250000000001</v>
          </cell>
          <cell r="G279">
            <v>476.64375000000001</v>
          </cell>
        </row>
        <row r="280">
          <cell r="A280">
            <v>1295</v>
          </cell>
          <cell r="B280" t="str">
            <v>פורום מיכל סלה</v>
          </cell>
          <cell r="C280">
            <v>0</v>
          </cell>
          <cell r="D280">
            <v>7254.66</v>
          </cell>
          <cell r="E280">
            <v>7254.66</v>
          </cell>
          <cell r="F280">
            <v>453.41624999999999</v>
          </cell>
          <cell r="G280">
            <v>6801.2437499999996</v>
          </cell>
        </row>
        <row r="281">
          <cell r="A281">
            <v>1296</v>
          </cell>
          <cell r="B281" t="str">
            <v xml:space="preserve">סיוע לנשים נגד אלימות </v>
          </cell>
          <cell r="C281">
            <v>0</v>
          </cell>
          <cell r="D281">
            <v>4956.55</v>
          </cell>
          <cell r="E281">
            <v>4956.55</v>
          </cell>
          <cell r="F281">
            <v>309.78437500000001</v>
          </cell>
          <cell r="G281">
            <v>4646.765625</v>
          </cell>
        </row>
        <row r="282">
          <cell r="A282">
            <v>1308</v>
          </cell>
          <cell r="B282" t="str">
            <v xml:space="preserve">יחד מחושך לאור </v>
          </cell>
          <cell r="C282">
            <v>0</v>
          </cell>
          <cell r="D282">
            <v>5971.26</v>
          </cell>
          <cell r="E282">
            <v>5971.26</v>
          </cell>
          <cell r="F282">
            <v>373.20375000000001</v>
          </cell>
          <cell r="G282">
            <v>5598.0562500000005</v>
          </cell>
        </row>
        <row r="283">
          <cell r="A283">
            <v>1327</v>
          </cell>
          <cell r="B283" t="str">
            <v xml:space="preserve">החצר הנשית </v>
          </cell>
          <cell r="C283">
            <v>0</v>
          </cell>
          <cell r="D283">
            <v>4417.72</v>
          </cell>
          <cell r="E283">
            <v>4417.72</v>
          </cell>
          <cell r="F283">
            <v>276.10750000000002</v>
          </cell>
          <cell r="G283">
            <v>4141.6125000000002</v>
          </cell>
        </row>
        <row r="284">
          <cell r="A284">
            <v>1336</v>
          </cell>
          <cell r="B284" t="str">
            <v xml:space="preserve">המכללהּ </v>
          </cell>
          <cell r="C284">
            <v>0</v>
          </cell>
          <cell r="D284">
            <v>4561.72</v>
          </cell>
          <cell r="E284">
            <v>4561.72</v>
          </cell>
          <cell r="F284">
            <v>285.10750000000002</v>
          </cell>
          <cell r="G284">
            <v>4276.6125000000002</v>
          </cell>
        </row>
        <row r="285">
          <cell r="A285">
            <v>55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A286">
            <v>55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A287">
            <v>55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</row>
        <row r="288">
          <cell r="A288">
            <v>8</v>
          </cell>
          <cell r="B288" t="str">
            <v>סובלנות וזכויות אדם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</row>
        <row r="289">
          <cell r="A289">
            <v>1028</v>
          </cell>
          <cell r="B289" t="str">
            <v>יוזמות קרן אברהם (ע"ר)</v>
          </cell>
          <cell r="C289">
            <v>0</v>
          </cell>
          <cell r="D289">
            <v>2966.21</v>
          </cell>
          <cell r="E289">
            <v>2966.21</v>
          </cell>
          <cell r="F289">
            <v>185.388125</v>
          </cell>
          <cell r="G289">
            <v>2780.8218750000001</v>
          </cell>
        </row>
        <row r="290">
          <cell r="A290">
            <v>1073</v>
          </cell>
          <cell r="B290" t="str">
            <v>תהל"ה</v>
          </cell>
          <cell r="C290">
            <v>0</v>
          </cell>
          <cell r="D290">
            <v>3060.35</v>
          </cell>
          <cell r="E290">
            <v>3060.35</v>
          </cell>
          <cell r="F290">
            <v>191.27187499999999</v>
          </cell>
          <cell r="G290">
            <v>2869.078125</v>
          </cell>
        </row>
        <row r="291">
          <cell r="A291">
            <v>1106</v>
          </cell>
          <cell r="B291" t="str">
            <v>עמותת המשפט בשירות הזיקנה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</row>
        <row r="292">
          <cell r="A292">
            <v>1147</v>
          </cell>
          <cell r="B292" t="str">
            <v>האגודה לזכויות האזרח</v>
          </cell>
          <cell r="C292">
            <v>0</v>
          </cell>
          <cell r="D292">
            <v>5362</v>
          </cell>
          <cell r="E292">
            <v>5362</v>
          </cell>
          <cell r="F292">
            <v>335.125</v>
          </cell>
          <cell r="G292">
            <v>5026.875</v>
          </cell>
        </row>
        <row r="293">
          <cell r="A293">
            <v>1158</v>
          </cell>
          <cell r="B293" t="str">
            <v>אפשר אחרת</v>
          </cell>
          <cell r="C293">
            <v>0</v>
          </cell>
          <cell r="D293">
            <v>2783.74</v>
          </cell>
          <cell r="E293">
            <v>2783.74</v>
          </cell>
          <cell r="F293">
            <v>173.98374999999999</v>
          </cell>
          <cell r="G293">
            <v>-3.7500000003092282E-3</v>
          </cell>
        </row>
        <row r="294">
          <cell r="A294">
            <v>1178</v>
          </cell>
          <cell r="B294" t="str">
            <v>בדרך להחלמה (ע"ר)</v>
          </cell>
          <cell r="C294">
            <v>0</v>
          </cell>
          <cell r="D294">
            <v>8312.26</v>
          </cell>
          <cell r="E294">
            <v>8312.26</v>
          </cell>
          <cell r="F294">
            <v>519.51625000000001</v>
          </cell>
          <cell r="G294">
            <v>7792.7437500000005</v>
          </cell>
        </row>
        <row r="295">
          <cell r="A295">
            <v>1192</v>
          </cell>
          <cell r="B295" t="str">
            <v>מרחבים- המכון לקידום אזרחות משותפת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</row>
        <row r="296">
          <cell r="A296">
            <v>1030</v>
          </cell>
          <cell r="B296" t="str">
            <v>אגודה ישראלית למען יהודי אתיופיה</v>
          </cell>
          <cell r="C296">
            <v>0</v>
          </cell>
          <cell r="D296">
            <v>2958.99</v>
          </cell>
          <cell r="E296">
            <v>2958.99</v>
          </cell>
          <cell r="F296">
            <v>184.93687499999999</v>
          </cell>
          <cell r="G296">
            <v>2774.0531249999999</v>
          </cell>
        </row>
        <row r="297">
          <cell r="A297">
            <v>1211</v>
          </cell>
          <cell r="B297" t="str">
            <v>האגודה לשמירת זכויות הפרט</v>
          </cell>
          <cell r="C297">
            <v>0</v>
          </cell>
          <cell r="D297">
            <v>5516.92</v>
          </cell>
          <cell r="E297">
            <v>5516.92</v>
          </cell>
          <cell r="F297">
            <v>344.8075</v>
          </cell>
          <cell r="G297">
            <v>5172.1125000000002</v>
          </cell>
        </row>
        <row r="298">
          <cell r="A298">
            <v>1212</v>
          </cell>
          <cell r="B298" t="str">
            <v>המוקד לפליטים ומהגרים ע"ר</v>
          </cell>
          <cell r="C298">
            <v>0</v>
          </cell>
          <cell r="D298">
            <v>2825.94</v>
          </cell>
          <cell r="E298">
            <v>2825.94</v>
          </cell>
          <cell r="F298">
            <v>176.62125</v>
          </cell>
          <cell r="G298">
            <v>2649.3187499999999</v>
          </cell>
        </row>
        <row r="299">
          <cell r="A299">
            <v>1235</v>
          </cell>
          <cell r="B299" t="str">
            <v>הבית פתוח בירושלים לגאווה וסבלנות</v>
          </cell>
          <cell r="C299">
            <v>0</v>
          </cell>
          <cell r="D299">
            <v>2239.17</v>
          </cell>
          <cell r="E299">
            <v>2239.17</v>
          </cell>
          <cell r="F299">
            <v>139.948125</v>
          </cell>
          <cell r="G299">
            <v>1.8750000003819878E-3</v>
          </cell>
        </row>
        <row r="300">
          <cell r="A300">
            <v>1236</v>
          </cell>
          <cell r="B300" t="str">
            <v>מעברים לקשת הטרנסית</v>
          </cell>
          <cell r="C300">
            <v>0</v>
          </cell>
          <cell r="D300">
            <v>2266.27</v>
          </cell>
          <cell r="E300">
            <v>2266.27</v>
          </cell>
          <cell r="F300">
            <v>141.641875</v>
          </cell>
          <cell r="G300">
            <v>2124.6281250000002</v>
          </cell>
        </row>
        <row r="301">
          <cell r="A301">
            <v>1237</v>
          </cell>
          <cell r="B301" t="str">
            <v>ניר</v>
          </cell>
          <cell r="C301">
            <v>0</v>
          </cell>
          <cell r="D301">
            <v>394.07</v>
          </cell>
          <cell r="E301">
            <v>394.07</v>
          </cell>
          <cell r="F301">
            <v>24.629375</v>
          </cell>
          <cell r="G301">
            <v>6.2500000001364242E-4</v>
          </cell>
        </row>
        <row r="302">
          <cell r="A302">
            <v>1246</v>
          </cell>
          <cell r="B302" t="str">
            <v>המרכז להגירה ולקליטה</v>
          </cell>
          <cell r="C302">
            <v>0</v>
          </cell>
          <cell r="D302">
            <v>100.8</v>
          </cell>
          <cell r="E302">
            <v>100.8</v>
          </cell>
          <cell r="F302">
            <v>6.3</v>
          </cell>
          <cell r="G302">
            <v>94.5</v>
          </cell>
        </row>
        <row r="303">
          <cell r="A303">
            <v>1251</v>
          </cell>
          <cell r="B303" t="str">
            <v>דרך שירה בנקי</v>
          </cell>
          <cell r="C303">
            <v>0</v>
          </cell>
          <cell r="D303">
            <v>5522.8</v>
          </cell>
          <cell r="E303">
            <v>5522.8</v>
          </cell>
          <cell r="F303">
            <v>345.17500000000001</v>
          </cell>
          <cell r="G303">
            <v>5177.625</v>
          </cell>
        </row>
        <row r="304">
          <cell r="A304">
            <v>1259</v>
          </cell>
          <cell r="B304" t="str">
            <v>א.ס.ף - ארגון סיוע לפליטים</v>
          </cell>
          <cell r="C304">
            <v>0</v>
          </cell>
          <cell r="D304">
            <v>3434.41</v>
          </cell>
          <cell r="E304">
            <v>3434.41</v>
          </cell>
          <cell r="F304">
            <v>214.65062499999999</v>
          </cell>
          <cell r="G304">
            <v>3219.7593749999996</v>
          </cell>
        </row>
        <row r="305">
          <cell r="A305">
            <v>1262</v>
          </cell>
          <cell r="B305" t="str">
            <v>אנו - עושים שינוי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A306">
            <v>1273</v>
          </cell>
          <cell r="B306" t="str">
            <v>חברותא</v>
          </cell>
          <cell r="C306">
            <v>0</v>
          </cell>
          <cell r="D306">
            <v>2846.27</v>
          </cell>
          <cell r="E306">
            <v>2846.27</v>
          </cell>
          <cell r="F306">
            <v>177.891875</v>
          </cell>
          <cell r="G306">
            <v>2668.3781250000002</v>
          </cell>
        </row>
        <row r="307">
          <cell r="A307">
            <v>1276</v>
          </cell>
          <cell r="B307" t="str">
            <v>ישראל חופשית</v>
          </cell>
          <cell r="C307">
            <v>0</v>
          </cell>
          <cell r="D307">
            <v>3872.81</v>
          </cell>
          <cell r="E307">
            <v>3872.81</v>
          </cell>
          <cell r="F307">
            <v>242.050625</v>
          </cell>
          <cell r="G307">
            <v>3630.7593750000001</v>
          </cell>
        </row>
        <row r="308">
          <cell r="A308">
            <v>1299</v>
          </cell>
          <cell r="B308" t="str">
            <v>התנועה לחופש המידע</v>
          </cell>
          <cell r="C308">
            <v>0</v>
          </cell>
          <cell r="D308">
            <v>3428.87</v>
          </cell>
          <cell r="E308">
            <v>3428.87</v>
          </cell>
          <cell r="F308">
            <v>214.30437499999999</v>
          </cell>
          <cell r="G308">
            <v>3214.5656249999997</v>
          </cell>
        </row>
        <row r="309">
          <cell r="A309">
            <v>1314</v>
          </cell>
          <cell r="B309" t="str">
            <v xml:space="preserve">התקשרות מחברים קצוות בבית </v>
          </cell>
          <cell r="C309">
            <v>0</v>
          </cell>
          <cell r="D309">
            <v>3077.77</v>
          </cell>
          <cell r="E309">
            <v>3077.77</v>
          </cell>
          <cell r="F309">
            <v>192.360625</v>
          </cell>
          <cell r="G309">
            <v>2885.4093750000002</v>
          </cell>
        </row>
        <row r="310">
          <cell r="A310">
            <v>1320</v>
          </cell>
          <cell r="B310" t="str">
            <v xml:space="preserve">מטה המשפחות להחזרת החטופים והנעדרים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A311">
            <v>55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A312">
            <v>55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A313">
            <v>55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A314">
            <v>9</v>
          </cell>
          <cell r="B314" t="str">
            <v>אזרחים ותיקים וקהילות נזקקות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A315">
            <v>1032</v>
          </cell>
          <cell r="B315" t="str">
            <v>העמותה "עולים למען קליטה מוצלחת"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</row>
        <row r="316">
          <cell r="A316">
            <v>1051</v>
          </cell>
          <cell r="B316" t="str">
            <v>בית קובי</v>
          </cell>
          <cell r="C316">
            <v>0</v>
          </cell>
          <cell r="D316">
            <v>21309.02</v>
          </cell>
          <cell r="E316">
            <v>21309.02</v>
          </cell>
          <cell r="F316">
            <v>1331.81375</v>
          </cell>
          <cell r="G316">
            <v>19977.206249999999</v>
          </cell>
        </row>
        <row r="317">
          <cell r="A317">
            <v>1126</v>
          </cell>
          <cell r="B317" t="str">
            <v>אריאלה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</row>
        <row r="318">
          <cell r="A318">
            <v>1142</v>
          </cell>
          <cell r="B318" t="str">
            <v>ה.ל.ל</v>
          </cell>
          <cell r="C318">
            <v>0</v>
          </cell>
          <cell r="D318">
            <v>18411.84</v>
          </cell>
          <cell r="E318">
            <v>18411.84</v>
          </cell>
          <cell r="F318">
            <v>1150.74</v>
          </cell>
          <cell r="G318">
            <v>17261.099999999999</v>
          </cell>
        </row>
        <row r="319">
          <cell r="A319">
            <v>1148</v>
          </cell>
          <cell r="B319" t="str">
            <v>אח גדול למען חיילים בודדים ע"ר</v>
          </cell>
          <cell r="C319">
            <v>0</v>
          </cell>
          <cell r="D319">
            <v>54847.69</v>
          </cell>
          <cell r="E319">
            <v>54847.69</v>
          </cell>
          <cell r="F319">
            <v>3427.9806250000001</v>
          </cell>
          <cell r="G319">
            <v>51419.709375000006</v>
          </cell>
        </row>
        <row r="320">
          <cell r="A320">
            <v>1105</v>
          </cell>
          <cell r="B320" t="str">
            <v>אביב לניצולי שואה</v>
          </cell>
          <cell r="C320">
            <v>0</v>
          </cell>
          <cell r="D320">
            <v>21066.51</v>
          </cell>
          <cell r="E320">
            <v>21066.51</v>
          </cell>
          <cell r="F320">
            <v>1316.6568749999999</v>
          </cell>
          <cell r="G320">
            <v>19749.853124999998</v>
          </cell>
        </row>
        <row r="321">
          <cell r="A321">
            <v>1056</v>
          </cell>
          <cell r="B321" t="str">
            <v>כן לזקן</v>
          </cell>
          <cell r="C321">
            <v>0</v>
          </cell>
          <cell r="D321">
            <v>23922.39</v>
          </cell>
          <cell r="E321">
            <v>23922.39</v>
          </cell>
          <cell r="F321">
            <v>1495.149375</v>
          </cell>
          <cell r="G321">
            <v>22427.240624999999</v>
          </cell>
        </row>
        <row r="322">
          <cell r="A322">
            <v>1100</v>
          </cell>
          <cell r="B322" t="str">
            <v>הקרן לרווחה לנפגעי השואה בישראל</v>
          </cell>
          <cell r="C322">
            <v>0</v>
          </cell>
          <cell r="D322">
            <v>22642.69</v>
          </cell>
          <cell r="E322">
            <v>22642.69</v>
          </cell>
          <cell r="F322">
            <v>1415.1681249999999</v>
          </cell>
          <cell r="G322">
            <v>1.874999998108251E-3</v>
          </cell>
        </row>
        <row r="323">
          <cell r="A323">
            <v>1157</v>
          </cell>
          <cell r="B323" t="str">
            <v>והדרת-המועצה הלאומית לקדיום מעמד הזקן</v>
          </cell>
          <cell r="C323">
            <v>0</v>
          </cell>
          <cell r="D323">
            <v>5362.25</v>
          </cell>
          <cell r="E323">
            <v>5362.25</v>
          </cell>
          <cell r="F323">
            <v>335.140625</v>
          </cell>
          <cell r="G323">
            <v>5027.109375</v>
          </cell>
        </row>
        <row r="324">
          <cell r="A324">
            <v>1098</v>
          </cell>
          <cell r="B324" t="str">
            <v>קלי"ק - קהילה למען יזמות לקשישים</v>
          </cell>
          <cell r="C324">
            <v>0</v>
          </cell>
          <cell r="D324">
            <v>5412.36</v>
          </cell>
          <cell r="E324">
            <v>5412.36</v>
          </cell>
          <cell r="F324">
            <v>338.27249999999998</v>
          </cell>
          <cell r="G324">
            <v>5074.0874999999996</v>
          </cell>
        </row>
        <row r="325">
          <cell r="A325">
            <v>1163</v>
          </cell>
          <cell r="B325" t="str">
            <v>גישה לחיים</v>
          </cell>
          <cell r="C325">
            <v>0</v>
          </cell>
          <cell r="D325">
            <v>643.04999999999995</v>
          </cell>
          <cell r="E325">
            <v>643.04999999999995</v>
          </cell>
          <cell r="F325">
            <v>40.190624999999997</v>
          </cell>
          <cell r="G325">
            <v>-6.2500000001364242E-4</v>
          </cell>
        </row>
        <row r="326">
          <cell r="A326">
            <v>1172</v>
          </cell>
          <cell r="B326" t="str">
            <v>נפגעי פעולות איבה</v>
          </cell>
          <cell r="C326">
            <v>0</v>
          </cell>
          <cell r="D326">
            <v>5368.18</v>
          </cell>
          <cell r="E326">
            <v>5368.18</v>
          </cell>
          <cell r="F326">
            <v>335.51125000000002</v>
          </cell>
          <cell r="G326">
            <v>5032.6687500000007</v>
          </cell>
        </row>
        <row r="327">
          <cell r="A327">
            <v>1238</v>
          </cell>
          <cell r="B327" t="str">
            <v>זיכרון בסלון</v>
          </cell>
          <cell r="C327">
            <v>0</v>
          </cell>
          <cell r="D327">
            <v>6202.61</v>
          </cell>
          <cell r="E327">
            <v>6202.61</v>
          </cell>
          <cell r="F327">
            <v>387.66312499999998</v>
          </cell>
          <cell r="G327">
            <v>5814.9468749999996</v>
          </cell>
        </row>
        <row r="328">
          <cell r="A328">
            <v>1272</v>
          </cell>
          <cell r="B328" t="str">
            <v>במיטבי - קרן רות ורובל</v>
          </cell>
          <cell r="C328">
            <v>0</v>
          </cell>
          <cell r="D328">
            <v>446.03</v>
          </cell>
          <cell r="E328">
            <v>446.03</v>
          </cell>
          <cell r="F328">
            <v>27.876874999999998</v>
          </cell>
          <cell r="G328">
            <v>418.15312499999999</v>
          </cell>
        </row>
        <row r="329">
          <cell r="A329">
            <v>1277</v>
          </cell>
          <cell r="B329" t="str">
            <v xml:space="preserve">למענם- רופאות ורופאים למען שורדי שואה </v>
          </cell>
          <cell r="C329">
            <v>0</v>
          </cell>
          <cell r="D329">
            <v>6119.75</v>
          </cell>
          <cell r="E329">
            <v>6119.75</v>
          </cell>
          <cell r="F329">
            <v>382.484375</v>
          </cell>
          <cell r="G329">
            <v>5737.265625</v>
          </cell>
        </row>
        <row r="330">
          <cell r="A330">
            <v>1278</v>
          </cell>
          <cell r="B330" t="str">
            <v>מלב"ב</v>
          </cell>
          <cell r="C330">
            <v>0</v>
          </cell>
          <cell r="D330">
            <v>4587.01</v>
          </cell>
          <cell r="E330">
            <v>4587.01</v>
          </cell>
          <cell r="F330">
            <v>286.68812500000001</v>
          </cell>
          <cell r="G330">
            <v>4300.3218750000005</v>
          </cell>
        </row>
        <row r="331">
          <cell r="A331">
            <v>1313</v>
          </cell>
          <cell r="B331" t="str">
            <v xml:space="preserve">המרכז לחיילים בודדים לזכרו של מייקל לוין </v>
          </cell>
          <cell r="C331">
            <v>0</v>
          </cell>
          <cell r="D331">
            <v>5300.06</v>
          </cell>
          <cell r="E331">
            <v>5300.06</v>
          </cell>
          <cell r="F331">
            <v>331.25375000000003</v>
          </cell>
          <cell r="G331">
            <v>4968.8062500000005</v>
          </cell>
        </row>
        <row r="332">
          <cell r="A332">
            <v>1316</v>
          </cell>
          <cell r="B332" t="str">
            <v xml:space="preserve">סחלב לאזרח הוותיק בקהילה </v>
          </cell>
          <cell r="C332">
            <v>0</v>
          </cell>
          <cell r="D332">
            <v>4705.6099999999997</v>
          </cell>
          <cell r="E332">
            <v>4705.6099999999997</v>
          </cell>
          <cell r="F332">
            <v>294.10062499999998</v>
          </cell>
          <cell r="G332">
            <v>4411.5093749999996</v>
          </cell>
        </row>
        <row r="333">
          <cell r="A333">
            <v>1322</v>
          </cell>
          <cell r="B333" t="str">
            <v xml:space="preserve">עמותת חיבורים 20-80 </v>
          </cell>
          <cell r="C333">
            <v>0</v>
          </cell>
          <cell r="D333">
            <v>3472.01</v>
          </cell>
          <cell r="E333">
            <v>3472.01</v>
          </cell>
          <cell r="F333">
            <v>217.00062500000001</v>
          </cell>
          <cell r="G333">
            <v>3255.0093750000001</v>
          </cell>
        </row>
        <row r="334">
          <cell r="A334">
            <v>1332</v>
          </cell>
          <cell r="B334" t="str">
            <v xml:space="preserve">צופים עולמי  </v>
          </cell>
          <cell r="C334">
            <v>0</v>
          </cell>
          <cell r="D334">
            <v>3512.11</v>
          </cell>
          <cell r="E334">
            <v>3512.11</v>
          </cell>
          <cell r="F334">
            <v>219.50687500000001</v>
          </cell>
          <cell r="G334">
            <v>3292.6031250000001</v>
          </cell>
        </row>
        <row r="335">
          <cell r="A335">
            <v>55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A336">
            <v>55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</row>
        <row r="337">
          <cell r="A337">
            <v>10</v>
          </cell>
          <cell r="B337" t="str">
            <v>רווחה ותעסוקה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A338">
            <v>1033</v>
          </cell>
          <cell r="B338" t="str">
            <v>ארגון פעמונים</v>
          </cell>
          <cell r="C338">
            <v>0</v>
          </cell>
          <cell r="D338">
            <v>7260.06</v>
          </cell>
          <cell r="E338">
            <v>7260.06</v>
          </cell>
          <cell r="F338">
            <v>453.75375000000003</v>
          </cell>
          <cell r="G338">
            <v>6806.3062500000005</v>
          </cell>
        </row>
        <row r="339">
          <cell r="A339">
            <v>1034</v>
          </cell>
          <cell r="B339" t="str">
            <v>טו בי פרנדלי - במעגלי צדק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A340">
            <v>1035</v>
          </cell>
          <cell r="B340" t="str">
            <v>העמותה להעצמה כלכלית לנשים</v>
          </cell>
          <cell r="C340">
            <v>0</v>
          </cell>
          <cell r="D340">
            <v>2486.52</v>
          </cell>
          <cell r="E340">
            <v>2486.52</v>
          </cell>
          <cell r="F340">
            <v>155.4075</v>
          </cell>
          <cell r="G340">
            <v>2331.1125000000002</v>
          </cell>
        </row>
        <row r="341">
          <cell r="A341">
            <v>1036</v>
          </cell>
          <cell r="B341" t="str">
            <v>ידיד - מרכזי זכויות בקהילה (ע"ר)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</row>
        <row r="342">
          <cell r="A342">
            <v>1037</v>
          </cell>
          <cell r="B342" t="str">
            <v>עמותת "בעצמי"</v>
          </cell>
          <cell r="C342">
            <v>0</v>
          </cell>
          <cell r="D342">
            <v>2088.2199999999998</v>
          </cell>
          <cell r="E342">
            <v>2088.2199999999998</v>
          </cell>
          <cell r="F342">
            <v>130.51374999999999</v>
          </cell>
          <cell r="G342">
            <v>1957.7062499999997</v>
          </cell>
        </row>
        <row r="343">
          <cell r="A343">
            <v>1049</v>
          </cell>
          <cell r="B343" t="str">
            <v>נט"ל</v>
          </cell>
          <cell r="C343">
            <v>0</v>
          </cell>
          <cell r="D343">
            <v>5083.68</v>
          </cell>
          <cell r="E343">
            <v>5083.68</v>
          </cell>
          <cell r="F343">
            <v>317.73</v>
          </cell>
          <cell r="G343">
            <v>4765.9500000000007</v>
          </cell>
        </row>
        <row r="344">
          <cell r="A344">
            <v>1078</v>
          </cell>
          <cell r="B344" t="str">
            <v>עולים ביחד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A345">
            <v>1087</v>
          </cell>
          <cell r="B345" t="str">
            <v>לקט ישראל</v>
          </cell>
          <cell r="C345">
            <v>0</v>
          </cell>
          <cell r="D345">
            <v>23184.19</v>
          </cell>
          <cell r="E345">
            <v>23184.19</v>
          </cell>
          <cell r="F345">
            <v>1449.0118749999999</v>
          </cell>
          <cell r="G345">
            <v>21735.178124999999</v>
          </cell>
        </row>
        <row r="346">
          <cell r="A346">
            <v>1090</v>
          </cell>
          <cell r="B346" t="str">
            <v>חסדי לב</v>
          </cell>
          <cell r="C346">
            <v>0</v>
          </cell>
          <cell r="D346">
            <v>2693.95</v>
          </cell>
          <cell r="E346">
            <v>2693.95</v>
          </cell>
          <cell r="F346">
            <v>168.37187499999999</v>
          </cell>
          <cell r="G346">
            <v>2525.578125</v>
          </cell>
        </row>
        <row r="347">
          <cell r="A347">
            <v>1092</v>
          </cell>
          <cell r="B347" t="str">
            <v>לתת</v>
          </cell>
          <cell r="C347">
            <v>0</v>
          </cell>
          <cell r="D347">
            <v>56022.71</v>
          </cell>
          <cell r="E347">
            <v>56022.71</v>
          </cell>
          <cell r="F347">
            <v>3501.4193749999999</v>
          </cell>
          <cell r="G347">
            <v>52521.290625000001</v>
          </cell>
        </row>
        <row r="348">
          <cell r="A348">
            <v>1097</v>
          </cell>
          <cell r="B348" t="str">
            <v>קו משווה - קואליציית המעסיקים לשיווין אקדמאים ערבים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A349">
            <v>1104</v>
          </cell>
          <cell r="B349" t="str">
            <v>כל זכות בע"מ (חל"צ)</v>
          </cell>
          <cell r="C349">
            <v>0</v>
          </cell>
          <cell r="D349">
            <v>2810.66</v>
          </cell>
          <cell r="E349">
            <v>2810.66</v>
          </cell>
          <cell r="F349">
            <v>175.66624999999999</v>
          </cell>
          <cell r="G349">
            <v>2634.9937499999996</v>
          </cell>
        </row>
        <row r="350">
          <cell r="A350">
            <v>1120</v>
          </cell>
          <cell r="B350" t="str">
            <v>יד אליעזר</v>
          </cell>
          <cell r="C350">
            <v>0</v>
          </cell>
          <cell r="D350">
            <v>6491.17</v>
          </cell>
          <cell r="E350">
            <v>6491.17</v>
          </cell>
          <cell r="F350">
            <v>405.698125</v>
          </cell>
          <cell r="G350">
            <v>6085.4718750000002</v>
          </cell>
        </row>
        <row r="351">
          <cell r="A351">
            <v>1123</v>
          </cell>
          <cell r="B351" t="str">
            <v>פתחון לב</v>
          </cell>
          <cell r="C351">
            <v>0</v>
          </cell>
          <cell r="D351">
            <v>4608.2299999999996</v>
          </cell>
          <cell r="E351">
            <v>4608.2299999999996</v>
          </cell>
          <cell r="F351">
            <v>288.01437499999997</v>
          </cell>
          <cell r="G351">
            <v>4320.2156249999998</v>
          </cell>
        </row>
        <row r="352">
          <cell r="A352">
            <v>1138</v>
          </cell>
          <cell r="B352" t="str">
            <v>כתף לכתף</v>
          </cell>
          <cell r="C352">
            <v>0</v>
          </cell>
          <cell r="D352">
            <v>2187.09</v>
          </cell>
          <cell r="E352">
            <v>2187.09</v>
          </cell>
          <cell r="F352">
            <v>136.69312500000001</v>
          </cell>
          <cell r="G352">
            <v>2050.3968750000004</v>
          </cell>
        </row>
        <row r="353">
          <cell r="A353">
            <v>1139</v>
          </cell>
          <cell r="B353" t="str">
            <v>דואליס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A354">
            <v>1164</v>
          </cell>
          <cell r="B354" t="str">
            <v>אמון הציבור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A355">
            <v>1187</v>
          </cell>
          <cell r="B355" t="str">
            <v>הנני ע"ר</v>
          </cell>
          <cell r="C355">
            <v>0</v>
          </cell>
          <cell r="D355">
            <v>129.80000000000001</v>
          </cell>
          <cell r="E355">
            <v>129.80000000000001</v>
          </cell>
          <cell r="F355">
            <v>8.1125000000000007</v>
          </cell>
          <cell r="G355">
            <v>-2.4999999999835154E-3</v>
          </cell>
        </row>
        <row r="356">
          <cell r="A356">
            <v>1188</v>
          </cell>
          <cell r="B356" t="str">
            <v>אור למשפחות ע"ר</v>
          </cell>
          <cell r="C356">
            <v>0</v>
          </cell>
          <cell r="D356">
            <v>5496.81</v>
          </cell>
          <cell r="E356">
            <v>5496.81</v>
          </cell>
          <cell r="F356">
            <v>343.55062500000003</v>
          </cell>
          <cell r="G356">
            <v>5153.2593750000005</v>
          </cell>
        </row>
        <row r="357">
          <cell r="A357">
            <v>1213</v>
          </cell>
          <cell r="B357" t="str">
            <v>יוזמות עתיד</v>
          </cell>
          <cell r="C357">
            <v>0</v>
          </cell>
          <cell r="D357">
            <v>433.99</v>
          </cell>
          <cell r="E357">
            <v>433.99</v>
          </cell>
          <cell r="F357">
            <v>27.124375000000001</v>
          </cell>
          <cell r="G357">
            <v>-4.3749999999818101E-3</v>
          </cell>
        </row>
        <row r="358">
          <cell r="A358">
            <v>1239</v>
          </cell>
          <cell r="B358" t="str">
            <v>למרחב מיסודה של קרן מוזס וולפוביץ</v>
          </cell>
          <cell r="C358">
            <v>0</v>
          </cell>
          <cell r="D358">
            <v>2682.49</v>
          </cell>
          <cell r="E358">
            <v>2682.49</v>
          </cell>
          <cell r="F358">
            <v>167.65562499999999</v>
          </cell>
          <cell r="G358">
            <v>2514.8343749999999</v>
          </cell>
        </row>
        <row r="359">
          <cell r="A359">
            <v>1240</v>
          </cell>
          <cell r="B359" t="str">
            <v>קרן שמש לעידוד יזמים צעירים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A360">
            <v>1241</v>
          </cell>
          <cell r="B360" t="str">
            <v>בשביל המחר</v>
          </cell>
          <cell r="C360">
            <v>0</v>
          </cell>
          <cell r="D360">
            <v>755.59</v>
          </cell>
          <cell r="E360">
            <v>755.59</v>
          </cell>
          <cell r="F360">
            <v>47.224375000000002</v>
          </cell>
          <cell r="G360">
            <v>708.36562500000002</v>
          </cell>
        </row>
        <row r="361">
          <cell r="A361">
            <v>1252</v>
          </cell>
          <cell r="B361" t="str">
            <v>ריסטארט גלובל</v>
          </cell>
          <cell r="C361">
            <v>0</v>
          </cell>
          <cell r="D361">
            <v>5217.79</v>
          </cell>
          <cell r="E361">
            <v>5217.79</v>
          </cell>
          <cell r="F361">
            <v>326.111875</v>
          </cell>
          <cell r="G361">
            <v>4891.6781250000004</v>
          </cell>
        </row>
        <row r="362">
          <cell r="A362">
            <v>1268</v>
          </cell>
          <cell r="B362" t="str">
            <v>נצח</v>
          </cell>
          <cell r="C362">
            <v>0</v>
          </cell>
          <cell r="D362">
            <v>603.09</v>
          </cell>
          <cell r="E362">
            <v>603.09</v>
          </cell>
          <cell r="F362">
            <v>37.693125000000002</v>
          </cell>
          <cell r="G362">
            <v>565.39687500000002</v>
          </cell>
        </row>
        <row r="363">
          <cell r="A363">
            <v>1292</v>
          </cell>
          <cell r="B363" t="str">
            <v>יחד כל הדרך / גב ללוחם</v>
          </cell>
          <cell r="C363">
            <v>0</v>
          </cell>
          <cell r="D363">
            <v>2466.89</v>
          </cell>
          <cell r="E363">
            <v>2466.89</v>
          </cell>
          <cell r="F363">
            <v>154.18062499999999</v>
          </cell>
          <cell r="G363">
            <v>2312.7093749999999</v>
          </cell>
        </row>
        <row r="364">
          <cell r="A364">
            <v>1294</v>
          </cell>
          <cell r="B364" t="str">
            <v>מנהיגות עסקית צעירה</v>
          </cell>
          <cell r="C364">
            <v>0</v>
          </cell>
          <cell r="D364">
            <v>822.23</v>
          </cell>
          <cell r="E364">
            <v>822.23</v>
          </cell>
          <cell r="F364">
            <v>51.389375000000001</v>
          </cell>
          <cell r="G364">
            <v>770.84062500000005</v>
          </cell>
        </row>
        <row r="365">
          <cell r="A365">
            <v>1300</v>
          </cell>
          <cell r="B365" t="str">
            <v>צופן</v>
          </cell>
          <cell r="C365">
            <v>0</v>
          </cell>
          <cell r="D365">
            <v>245.14</v>
          </cell>
          <cell r="E365">
            <v>245.14</v>
          </cell>
          <cell r="F365">
            <v>15.321249999999999</v>
          </cell>
          <cell r="G365">
            <v>229.81874999999999</v>
          </cell>
        </row>
        <row r="366">
          <cell r="A366">
            <v>1324</v>
          </cell>
          <cell r="B366" t="str">
            <v xml:space="preserve">הותיר אחריו חבר.ה - העמותה לתמיכה נפשית לחברות חללי צה"ל </v>
          </cell>
          <cell r="C366">
            <v>0</v>
          </cell>
          <cell r="D366">
            <v>2469.9699999999998</v>
          </cell>
          <cell r="E366">
            <v>2469.9699999999998</v>
          </cell>
          <cell r="F366">
            <v>154.37312499999999</v>
          </cell>
          <cell r="G366">
            <v>2315.5968749999997</v>
          </cell>
        </row>
        <row r="367">
          <cell r="A367">
            <v>1325</v>
          </cell>
          <cell r="B367" t="str">
            <v>ארגון אלמנות ויתומי צה"ל</v>
          </cell>
          <cell r="C367">
            <v>0</v>
          </cell>
          <cell r="D367">
            <v>1948.28</v>
          </cell>
          <cell r="E367">
            <v>1948.28</v>
          </cell>
          <cell r="F367">
            <v>121.7675</v>
          </cell>
          <cell r="G367">
            <v>1826.5125</v>
          </cell>
        </row>
        <row r="368">
          <cell r="A368">
            <v>1333</v>
          </cell>
          <cell r="B368" t="str">
            <v xml:space="preserve">itworks </v>
          </cell>
          <cell r="C368">
            <v>0</v>
          </cell>
          <cell r="D368">
            <v>1661.04</v>
          </cell>
          <cell r="E368">
            <v>1661.04</v>
          </cell>
          <cell r="F368">
            <v>103.815</v>
          </cell>
          <cell r="G368">
            <v>1557.2249999999999</v>
          </cell>
        </row>
        <row r="369">
          <cell r="A369">
            <v>55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A370">
            <v>55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A371">
            <v>11</v>
          </cell>
          <cell r="B371" t="str">
            <v>תרבות ופנאי/התנדבות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</row>
        <row r="372">
          <cell r="A372">
            <v>1039</v>
          </cell>
          <cell r="B372" t="str">
            <v>עמותת "נא לגעת" ע"ר</v>
          </cell>
          <cell r="C372">
            <v>0</v>
          </cell>
          <cell r="D372">
            <v>2802.9</v>
          </cell>
          <cell r="E372">
            <v>23731.9</v>
          </cell>
          <cell r="F372">
            <v>1483.2437500000001</v>
          </cell>
          <cell r="G372">
            <v>22248.65625</v>
          </cell>
        </row>
        <row r="373">
          <cell r="A373">
            <v>1189</v>
          </cell>
          <cell r="B373" t="str">
            <v>הסדנא לידע ציבורי ע"ר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A374">
            <v>1190</v>
          </cell>
          <cell r="B374" t="str">
            <v>הלפי- בואו נתערב ע"ר</v>
          </cell>
          <cell r="C374">
            <v>0</v>
          </cell>
          <cell r="D374">
            <v>2253.3200000000002</v>
          </cell>
          <cell r="E374">
            <v>2253.3200000000002</v>
          </cell>
          <cell r="F374">
            <v>140.83250000000001</v>
          </cell>
          <cell r="G374">
            <v>-2.4999999995998223E-3</v>
          </cell>
        </row>
        <row r="375">
          <cell r="A375">
            <v>1191</v>
          </cell>
          <cell r="B375" t="str">
            <v>אמאנינא ע"ר</v>
          </cell>
          <cell r="C375">
            <v>0</v>
          </cell>
          <cell r="D375">
            <v>5204.95</v>
          </cell>
          <cell r="E375">
            <v>5204.95</v>
          </cell>
          <cell r="F375">
            <v>325.30937499999999</v>
          </cell>
          <cell r="G375">
            <v>4879.640625</v>
          </cell>
        </row>
        <row r="376">
          <cell r="A376">
            <v>1214</v>
          </cell>
          <cell r="B376" t="str">
            <v>רוח טובה</v>
          </cell>
          <cell r="C376">
            <v>0</v>
          </cell>
          <cell r="D376">
            <v>4657.45</v>
          </cell>
          <cell r="E376">
            <v>4657.45</v>
          </cell>
          <cell r="F376">
            <v>291.09062499999999</v>
          </cell>
          <cell r="G376">
            <v>4366.359375</v>
          </cell>
        </row>
        <row r="377">
          <cell r="A377">
            <v>1242</v>
          </cell>
          <cell r="B377" t="str">
            <v>סנד חונכות והתנדבות</v>
          </cell>
          <cell r="C377">
            <v>0</v>
          </cell>
          <cell r="D377">
            <v>509.17</v>
          </cell>
          <cell r="E377">
            <v>509.17</v>
          </cell>
          <cell r="F377">
            <v>31.823125000000001</v>
          </cell>
          <cell r="G377">
            <v>477.34687500000001</v>
          </cell>
        </row>
        <row r="378">
          <cell r="A378">
            <v>1282</v>
          </cell>
          <cell r="B378" t="str">
            <v>רבני צוהר</v>
          </cell>
          <cell r="C378">
            <v>0</v>
          </cell>
          <cell r="D378">
            <v>2756.51</v>
          </cell>
          <cell r="E378">
            <v>2756.51</v>
          </cell>
          <cell r="F378">
            <v>172.28187500000001</v>
          </cell>
          <cell r="G378">
            <v>2584.2281250000001</v>
          </cell>
        </row>
        <row r="379">
          <cell r="A379">
            <v>1040</v>
          </cell>
          <cell r="B379" t="str">
            <v>עמותת פסטיבל בשקל (ע"ר)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</row>
        <row r="380">
          <cell r="A380">
            <v>1084</v>
          </cell>
          <cell r="B380" t="str">
            <v>אאוטסט קוטמפוררי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A381">
            <v>1293</v>
          </cell>
          <cell r="B381" t="str">
            <v>העטלף</v>
          </cell>
          <cell r="C381">
            <v>0</v>
          </cell>
          <cell r="D381">
            <v>5678.16</v>
          </cell>
          <cell r="E381">
            <v>5678.16</v>
          </cell>
          <cell r="F381">
            <v>354.88499999999999</v>
          </cell>
          <cell r="G381">
            <v>5323.2749999999996</v>
          </cell>
        </row>
        <row r="382">
          <cell r="A382">
            <v>1298</v>
          </cell>
          <cell r="B382" t="str">
            <v>האחים שלנו</v>
          </cell>
          <cell r="C382">
            <v>0</v>
          </cell>
          <cell r="D382">
            <v>704.57</v>
          </cell>
          <cell r="E382">
            <v>704.57</v>
          </cell>
          <cell r="F382">
            <v>44.035625000000003</v>
          </cell>
          <cell r="G382">
            <v>660.53437500000007</v>
          </cell>
        </row>
        <row r="383">
          <cell r="A383">
            <v>1328</v>
          </cell>
          <cell r="B383" t="str">
            <v xml:space="preserve">אלון ואלה - אנשים למען הקהילה </v>
          </cell>
          <cell r="C383">
            <v>0</v>
          </cell>
          <cell r="D383">
            <v>3474.62</v>
          </cell>
          <cell r="E383">
            <v>3474.62</v>
          </cell>
          <cell r="F383">
            <v>217.16374999999999</v>
          </cell>
          <cell r="G383">
            <v>3257.4562499999997</v>
          </cell>
        </row>
        <row r="384">
          <cell r="A384">
            <v>1331</v>
          </cell>
          <cell r="B384" t="str">
            <v xml:space="preserve">מרכזים לצדק חברתי </v>
          </cell>
          <cell r="C384">
            <v>0</v>
          </cell>
          <cell r="D384">
            <v>1635.86</v>
          </cell>
          <cell r="E384">
            <v>1635.86</v>
          </cell>
          <cell r="F384">
            <v>102.24124999999999</v>
          </cell>
          <cell r="G384">
            <v>1533.6187499999999</v>
          </cell>
        </row>
        <row r="385">
          <cell r="A385">
            <v>1334</v>
          </cell>
          <cell r="B385" t="str">
            <v xml:space="preserve">עמותת ברק משפחות וחברים לרווחה והנצחה </v>
          </cell>
          <cell r="C385">
            <v>0</v>
          </cell>
          <cell r="D385">
            <v>10719.65</v>
          </cell>
          <cell r="E385">
            <v>10719.65</v>
          </cell>
          <cell r="F385">
            <v>669.97812499999998</v>
          </cell>
          <cell r="G385">
            <v>10049.671875</v>
          </cell>
        </row>
        <row r="386">
          <cell r="A386">
            <v>55</v>
          </cell>
          <cell r="C386">
            <v>0</v>
          </cell>
          <cell r="D386">
            <v>0</v>
          </cell>
          <cell r="E386">
            <v>0</v>
          </cell>
        </row>
        <row r="388">
          <cell r="B388">
            <v>124</v>
          </cell>
          <cell r="C388">
            <v>10932</v>
          </cell>
          <cell r="D388">
            <v>2848019.4899999984</v>
          </cell>
          <cell r="E388">
            <v>2904961.4899999984</v>
          </cell>
          <cell r="F388">
            <v>181560.0931249999</v>
          </cell>
          <cell r="G388">
            <v>2677664.9568749992</v>
          </cell>
        </row>
        <row r="389">
          <cell r="A389">
            <v>9999</v>
          </cell>
        </row>
        <row r="390">
          <cell r="D390">
            <v>2848019.4876620024</v>
          </cell>
          <cell r="G390" t="str">
            <v>סה"כ מס"ב כולל עיגול לטובה</v>
          </cell>
        </row>
        <row r="392">
          <cell r="D392">
            <v>3021591.75</v>
          </cell>
          <cell r="E392" t="str">
            <v>בדיקה</v>
          </cell>
          <cell r="F392">
            <v>178001.21797887515</v>
          </cell>
        </row>
        <row r="393">
          <cell r="D393">
            <v>173572.26233799756</v>
          </cell>
        </row>
        <row r="394">
          <cell r="B394">
            <v>275</v>
          </cell>
        </row>
        <row r="395">
          <cell r="B395">
            <v>224</v>
          </cell>
          <cell r="C395" t="str">
            <v>הפרש</v>
          </cell>
          <cell r="D395" t="str">
            <v>:הסבר</v>
          </cell>
          <cell r="E395">
            <v>2802283.0476620025</v>
          </cell>
          <cell r="G395">
            <v>5525684.4468749966</v>
          </cell>
        </row>
        <row r="396">
          <cell r="B396">
            <v>51</v>
          </cell>
          <cell r="C396">
            <v>0</v>
          </cell>
        </row>
        <row r="397">
          <cell r="C397">
            <v>868.82</v>
          </cell>
        </row>
        <row r="398">
          <cell r="A398" t="str">
            <v xml:space="preserve">  </v>
          </cell>
          <cell r="C398">
            <v>155.18</v>
          </cell>
        </row>
        <row r="400">
          <cell r="C400">
            <v>-1594.75</v>
          </cell>
        </row>
        <row r="401">
          <cell r="C401">
            <v>2.2737367544323206E-13</v>
          </cell>
        </row>
        <row r="402">
          <cell r="C402">
            <v>0</v>
          </cell>
          <cell r="D402">
            <v>0</v>
          </cell>
        </row>
        <row r="403">
          <cell r="B403" t="str">
            <v>...................................................................................................</v>
          </cell>
          <cell r="C403">
            <v>0</v>
          </cell>
          <cell r="D403">
            <v>0</v>
          </cell>
          <cell r="F403" t="str">
            <v xml:space="preserve">קובץ חלוקה קרן וינברג </v>
          </cell>
        </row>
        <row r="404">
          <cell r="F404" t="str">
            <v>תקבול עבור תרומה לעיגול לטובה נוייד במאי לח-ן פעילות</v>
          </cell>
        </row>
        <row r="405">
          <cell r="C405">
            <v>0</v>
          </cell>
        </row>
        <row r="406">
          <cell r="C406">
            <v>0</v>
          </cell>
        </row>
        <row r="407">
          <cell r="C407" t="str">
            <v>וונדר הפועלים</v>
          </cell>
          <cell r="D407">
            <v>-18545.830000000005</v>
          </cell>
        </row>
        <row r="408">
          <cell r="D408">
            <v>-24305.149999999998</v>
          </cell>
        </row>
        <row r="409">
          <cell r="D409">
            <v>-19819.21</v>
          </cell>
        </row>
        <row r="410">
          <cell r="D410">
            <v>-7140.35</v>
          </cell>
        </row>
        <row r="411">
          <cell r="D411">
            <v>-14656.240000000002</v>
          </cell>
        </row>
        <row r="412">
          <cell r="C412">
            <v>10932</v>
          </cell>
          <cell r="D412">
            <v>-615.23</v>
          </cell>
        </row>
        <row r="413">
          <cell r="D413">
            <v>-224.01</v>
          </cell>
          <cell r="E413">
            <v>-115409.57147499998</v>
          </cell>
          <cell r="F413">
            <v>-115409.57147499998</v>
          </cell>
        </row>
        <row r="414">
          <cell r="D414">
            <v>-1877.9364750000002</v>
          </cell>
          <cell r="F414" t="str">
            <v>סה"כ</v>
          </cell>
        </row>
        <row r="415">
          <cell r="D415">
            <v>-12437.730000000001</v>
          </cell>
        </row>
        <row r="416">
          <cell r="D416">
            <v>-454.76</v>
          </cell>
        </row>
        <row r="417">
          <cell r="D417">
            <v>-123.08</v>
          </cell>
        </row>
        <row r="418">
          <cell r="D418">
            <v>-350.42</v>
          </cell>
        </row>
        <row r="419">
          <cell r="D419">
            <v>-492.87</v>
          </cell>
        </row>
        <row r="420">
          <cell r="D420">
            <v>-569.53</v>
          </cell>
        </row>
        <row r="421">
          <cell r="D421">
            <v>-761.02</v>
          </cell>
        </row>
        <row r="422">
          <cell r="D422">
            <v>-419.87</v>
          </cell>
        </row>
        <row r="423">
          <cell r="D423">
            <v>-12109.855</v>
          </cell>
        </row>
        <row r="424">
          <cell r="D424">
            <v>-328.2</v>
          </cell>
        </row>
        <row r="425">
          <cell r="D425">
            <v>-178.28</v>
          </cell>
        </row>
        <row r="427">
          <cell r="E427" t="str">
            <v>עמותה יצאה מעיגול לטובה חולק בפול הכללי</v>
          </cell>
        </row>
        <row r="429">
          <cell r="D429">
            <v>-20000</v>
          </cell>
          <cell r="E429">
            <v>-20000</v>
          </cell>
        </row>
        <row r="433">
          <cell r="D433">
            <v>-131.4</v>
          </cell>
        </row>
        <row r="434">
          <cell r="D434">
            <v>-117.6</v>
          </cell>
        </row>
        <row r="436">
          <cell r="D436">
            <v>-8709.24</v>
          </cell>
        </row>
        <row r="437">
          <cell r="D437">
            <v>-13289.87</v>
          </cell>
        </row>
        <row r="438">
          <cell r="D438">
            <v>-9586.81</v>
          </cell>
        </row>
        <row r="439">
          <cell r="D439">
            <v>-583.13</v>
          </cell>
        </row>
        <row r="440">
          <cell r="D440">
            <v>-4962.82</v>
          </cell>
          <cell r="E440">
            <v>-37913.689999999995</v>
          </cell>
          <cell r="F440">
            <v>-57913.689999999995</v>
          </cell>
        </row>
        <row r="441">
          <cell r="D441">
            <v>-781.82</v>
          </cell>
        </row>
        <row r="442">
          <cell r="F442">
            <v>20929</v>
          </cell>
        </row>
        <row r="443">
          <cell r="F443">
            <v>36013</v>
          </cell>
        </row>
        <row r="444">
          <cell r="F444">
            <v>56942</v>
          </cell>
        </row>
        <row r="445">
          <cell r="D445">
            <v>8.6299758243058022E-4</v>
          </cell>
        </row>
        <row r="446">
          <cell r="F446">
            <v>-971.68999999999505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83B04-9F98-4F20-B1D2-EA87232D6EE5}">
  <dimension ref="A1:L296"/>
  <sheetViews>
    <sheetView rightToLeft="1" topLeftCell="B1" zoomScale="87" zoomScaleNormal="87" workbookViewId="0">
      <pane ySplit="3" topLeftCell="A220" activePane="bottomLeft" state="frozen"/>
      <selection pane="bottomLeft" activeCell="C237" sqref="C237"/>
    </sheetView>
  </sheetViews>
  <sheetFormatPr defaultColWidth="8.58203125" defaultRowHeight="14" x14ac:dyDescent="0.3"/>
  <cols>
    <col min="1" max="1" width="9.08203125" style="1" customWidth="1"/>
    <col min="2" max="2" width="25.08203125" customWidth="1"/>
    <col min="3" max="3" width="50.58203125" style="1" customWidth="1"/>
    <col min="4" max="4" width="24.08203125" style="3" customWidth="1"/>
    <col min="5" max="6" width="19" style="3" customWidth="1"/>
    <col min="7" max="7" width="22.08203125" style="3" customWidth="1"/>
    <col min="8" max="8" width="16.58203125" style="2" hidden="1" customWidth="1"/>
    <col min="9" max="9" width="18.08203125" style="34" customWidth="1"/>
    <col min="10" max="11" width="8.58203125" customWidth="1"/>
    <col min="12" max="12" width="9.58203125" customWidth="1"/>
  </cols>
  <sheetData>
    <row r="1" spans="1:9" ht="35.25" customHeight="1" x14ac:dyDescent="0.3">
      <c r="A1" s="68" t="s">
        <v>234</v>
      </c>
      <c r="B1" s="68"/>
      <c r="C1" s="68"/>
      <c r="D1" s="68"/>
      <c r="E1" s="68"/>
      <c r="F1" s="68"/>
      <c r="G1" s="68"/>
      <c r="H1" s="68"/>
    </row>
    <row r="2" spans="1:9" ht="34.5" customHeight="1" thickBot="1" x14ac:dyDescent="0.35">
      <c r="D2"/>
      <c r="E2" s="1"/>
      <c r="F2" s="1"/>
      <c r="G2"/>
      <c r="H2"/>
    </row>
    <row r="3" spans="1:9" ht="14.5" thickBot="1" x14ac:dyDescent="0.35">
      <c r="A3" s="21" t="s">
        <v>0</v>
      </c>
      <c r="B3" s="22" t="s">
        <v>196</v>
      </c>
      <c r="C3" s="21" t="s">
        <v>1</v>
      </c>
      <c r="D3" s="23" t="s">
        <v>233</v>
      </c>
      <c r="E3" s="24" t="s">
        <v>284</v>
      </c>
      <c r="F3" s="24" t="s">
        <v>282</v>
      </c>
      <c r="G3" s="24" t="s">
        <v>235</v>
      </c>
      <c r="H3" s="44" t="s">
        <v>2</v>
      </c>
      <c r="I3" s="33" t="s">
        <v>2</v>
      </c>
    </row>
    <row r="4" spans="1:9" ht="14.5" thickBot="1" x14ac:dyDescent="0.35">
      <c r="A4" s="10">
        <v>1256</v>
      </c>
      <c r="B4" s="11" t="s">
        <v>198</v>
      </c>
      <c r="C4" s="5" t="s">
        <v>279</v>
      </c>
      <c r="D4" s="47">
        <v>10289.34</v>
      </c>
      <c r="E4" s="55"/>
      <c r="F4" s="45">
        <v>668.80709999999999</v>
      </c>
      <c r="G4" s="45">
        <v>9620.5329000000002</v>
      </c>
      <c r="H4" s="31">
        <v>44593</v>
      </c>
      <c r="I4" s="35">
        <v>44593</v>
      </c>
    </row>
    <row r="5" spans="1:9" ht="14.5" thickBot="1" x14ac:dyDescent="0.35">
      <c r="A5" s="16">
        <v>1311</v>
      </c>
      <c r="B5" s="11" t="s">
        <v>206</v>
      </c>
      <c r="C5" s="38" t="s">
        <v>269</v>
      </c>
      <c r="D5" s="47">
        <v>3412.31</v>
      </c>
      <c r="E5" s="55"/>
      <c r="F5" s="45">
        <v>221.80015</v>
      </c>
      <c r="G5" s="45">
        <v>3190.5098499999999</v>
      </c>
      <c r="H5" s="32"/>
      <c r="I5" s="36">
        <v>45717</v>
      </c>
    </row>
    <row r="6" spans="1:9" ht="14.5" thickBot="1" x14ac:dyDescent="0.35">
      <c r="A6" s="10">
        <v>1179</v>
      </c>
      <c r="B6" s="11" t="s">
        <v>200</v>
      </c>
      <c r="C6" s="29" t="s">
        <v>3</v>
      </c>
      <c r="D6" s="47">
        <v>3359.53</v>
      </c>
      <c r="E6" s="55"/>
      <c r="F6" s="45">
        <v>218.36945000000003</v>
      </c>
      <c r="G6" s="45">
        <v>3141.1605500000001</v>
      </c>
      <c r="H6" s="32">
        <v>43525</v>
      </c>
      <c r="I6" s="36">
        <v>43525</v>
      </c>
    </row>
    <row r="7" spans="1:9" ht="14.5" thickBot="1" x14ac:dyDescent="0.35">
      <c r="A7" s="10">
        <v>1259</v>
      </c>
      <c r="B7" s="11" t="s">
        <v>201</v>
      </c>
      <c r="C7" s="5" t="s">
        <v>191</v>
      </c>
      <c r="D7" s="47">
        <v>3031.88</v>
      </c>
      <c r="E7" s="55"/>
      <c r="F7" s="45">
        <v>197.07220000000001</v>
      </c>
      <c r="G7" s="45">
        <v>2834.8078</v>
      </c>
      <c r="H7" s="32">
        <v>44593</v>
      </c>
      <c r="I7" s="36">
        <v>44593</v>
      </c>
    </row>
    <row r="8" spans="1:9" ht="14.5" thickBot="1" x14ac:dyDescent="0.35">
      <c r="A8" s="10">
        <v>1105</v>
      </c>
      <c r="B8" s="11" t="s">
        <v>202</v>
      </c>
      <c r="C8" s="29" t="s">
        <v>286</v>
      </c>
      <c r="D8" s="47">
        <v>16457.45</v>
      </c>
      <c r="E8" s="55"/>
      <c r="F8" s="45">
        <v>1069.73425</v>
      </c>
      <c r="G8" s="45">
        <v>15387.715750000001</v>
      </c>
      <c r="H8" s="32">
        <v>41306</v>
      </c>
      <c r="I8" s="36">
        <v>41306</v>
      </c>
    </row>
    <row r="9" spans="1:9" ht="14.5" thickBot="1" x14ac:dyDescent="0.35">
      <c r="A9" s="10">
        <v>1169</v>
      </c>
      <c r="B9" s="11" t="s">
        <v>203</v>
      </c>
      <c r="C9" s="29" t="s">
        <v>280</v>
      </c>
      <c r="D9" s="47">
        <v>5996.92</v>
      </c>
      <c r="E9" s="55"/>
      <c r="F9" s="45">
        <v>389.7998</v>
      </c>
      <c r="G9" s="45">
        <v>5607.1202000000003</v>
      </c>
      <c r="H9" s="32">
        <v>43132</v>
      </c>
      <c r="I9" s="36">
        <v>43132</v>
      </c>
    </row>
    <row r="10" spans="1:9" ht="14.5" thickBot="1" x14ac:dyDescent="0.35">
      <c r="A10" s="16">
        <v>1319</v>
      </c>
      <c r="B10" s="11" t="s">
        <v>200</v>
      </c>
      <c r="C10" s="38" t="s">
        <v>277</v>
      </c>
      <c r="D10" s="47">
        <v>2375.64</v>
      </c>
      <c r="E10" s="55"/>
      <c r="F10" s="45">
        <v>154.41659999999999</v>
      </c>
      <c r="G10" s="45">
        <v>2221.2233999999999</v>
      </c>
      <c r="H10" s="32"/>
      <c r="I10" s="36">
        <v>45717</v>
      </c>
    </row>
    <row r="11" spans="1:9" ht="14.5" thickBot="1" x14ac:dyDescent="0.35">
      <c r="A11" s="10">
        <v>1070</v>
      </c>
      <c r="B11" s="11" t="s">
        <v>204</v>
      </c>
      <c r="C11" s="29" t="s">
        <v>4</v>
      </c>
      <c r="D11" s="47">
        <v>3020.4</v>
      </c>
      <c r="E11" s="55"/>
      <c r="F11" s="45">
        <v>196.32600000000002</v>
      </c>
      <c r="G11" s="45">
        <v>2824.0740000000001</v>
      </c>
      <c r="H11" s="32">
        <v>40909</v>
      </c>
      <c r="I11" s="36">
        <v>40909</v>
      </c>
    </row>
    <row r="12" spans="1:9" ht="14.5" thickBot="1" x14ac:dyDescent="0.35">
      <c r="A12" s="10">
        <v>1145</v>
      </c>
      <c r="B12" s="11" t="s">
        <v>200</v>
      </c>
      <c r="C12" s="29" t="s">
        <v>236</v>
      </c>
      <c r="D12" s="47">
        <v>3443.71</v>
      </c>
      <c r="E12" s="55"/>
      <c r="F12" s="45">
        <v>223.84115</v>
      </c>
      <c r="G12" s="45">
        <v>3219.8688499999998</v>
      </c>
      <c r="H12" s="32">
        <v>42095</v>
      </c>
      <c r="I12" s="36">
        <v>42095</v>
      </c>
    </row>
    <row r="13" spans="1:9" ht="14.5" thickBot="1" x14ac:dyDescent="0.35">
      <c r="A13" s="10">
        <v>1113</v>
      </c>
      <c r="B13" s="11" t="s">
        <v>204</v>
      </c>
      <c r="C13" s="29" t="s">
        <v>5</v>
      </c>
      <c r="D13" s="47">
        <v>21739.61</v>
      </c>
      <c r="E13" s="55"/>
      <c r="F13" s="45">
        <v>1413.07465</v>
      </c>
      <c r="G13" s="45">
        <v>20326.535350000002</v>
      </c>
      <c r="H13" s="32">
        <v>41306</v>
      </c>
      <c r="I13" s="36">
        <v>41306</v>
      </c>
    </row>
    <row r="14" spans="1:9" ht="14.5" thickBot="1" x14ac:dyDescent="0.35">
      <c r="A14" s="10">
        <v>1188</v>
      </c>
      <c r="B14" s="11" t="s">
        <v>199</v>
      </c>
      <c r="C14" s="29" t="s">
        <v>6</v>
      </c>
      <c r="D14" s="47">
        <v>4085.21</v>
      </c>
      <c r="E14" s="55"/>
      <c r="F14" s="45">
        <v>265.53865000000002</v>
      </c>
      <c r="G14" s="45">
        <v>3819.6713500000001</v>
      </c>
      <c r="H14" s="32">
        <v>43525</v>
      </c>
      <c r="I14" s="36">
        <v>43525</v>
      </c>
    </row>
    <row r="15" spans="1:9" ht="14.5" thickBot="1" x14ac:dyDescent="0.35">
      <c r="A15" s="10">
        <v>1019</v>
      </c>
      <c r="B15" s="11" t="s">
        <v>203</v>
      </c>
      <c r="C15" s="29" t="s">
        <v>7</v>
      </c>
      <c r="D15" s="47">
        <v>8443.8799999999992</v>
      </c>
      <c r="E15" s="55"/>
      <c r="F15" s="45">
        <v>548.85219999999993</v>
      </c>
      <c r="G15" s="45">
        <v>7895.0277999999989</v>
      </c>
      <c r="H15" s="32">
        <v>40148</v>
      </c>
      <c r="I15" s="36">
        <v>40148</v>
      </c>
    </row>
    <row r="16" spans="1:9" ht="14.5" thickBot="1" x14ac:dyDescent="0.35">
      <c r="A16" s="10">
        <v>1119</v>
      </c>
      <c r="B16" s="11" t="s">
        <v>203</v>
      </c>
      <c r="C16" s="29" t="s">
        <v>8</v>
      </c>
      <c r="D16" s="47">
        <v>3672.09</v>
      </c>
      <c r="E16" s="55"/>
      <c r="F16" s="45">
        <v>238.68585000000002</v>
      </c>
      <c r="G16" s="45">
        <v>3433.4041500000003</v>
      </c>
      <c r="H16" s="32">
        <v>41730</v>
      </c>
      <c r="I16" s="36">
        <v>41730</v>
      </c>
    </row>
    <row r="17" spans="1:12" ht="14.5" thickBot="1" x14ac:dyDescent="0.35">
      <c r="A17" s="10">
        <v>1108</v>
      </c>
      <c r="B17" s="11" t="s">
        <v>200</v>
      </c>
      <c r="C17" s="39" t="s">
        <v>208</v>
      </c>
      <c r="D17" s="47">
        <v>8058.35</v>
      </c>
      <c r="E17" s="55"/>
      <c r="F17" s="45">
        <v>523.79275000000007</v>
      </c>
      <c r="G17" s="45">
        <v>7534.5572499999998</v>
      </c>
      <c r="H17" s="32">
        <v>41306</v>
      </c>
      <c r="I17" s="36">
        <v>41306</v>
      </c>
    </row>
    <row r="18" spans="1:12" ht="14.5" thickBot="1" x14ac:dyDescent="0.35">
      <c r="A18" s="10">
        <v>1151</v>
      </c>
      <c r="B18" s="11" t="s">
        <v>203</v>
      </c>
      <c r="C18" s="29" t="s">
        <v>9</v>
      </c>
      <c r="D18" s="48">
        <v>4033.6</v>
      </c>
      <c r="E18" s="55"/>
      <c r="F18" s="45">
        <v>262.18400000000003</v>
      </c>
      <c r="G18" s="45">
        <v>3771.4159999999997</v>
      </c>
      <c r="H18" s="32">
        <v>42401</v>
      </c>
      <c r="I18" s="36">
        <v>42401</v>
      </c>
    </row>
    <row r="19" spans="1:12" ht="14.5" thickBot="1" x14ac:dyDescent="0.35">
      <c r="A19" s="10">
        <v>1148</v>
      </c>
      <c r="B19" s="11" t="s">
        <v>202</v>
      </c>
      <c r="C19" s="29" t="s">
        <v>10</v>
      </c>
      <c r="D19" s="56">
        <v>37303.11</v>
      </c>
      <c r="E19" s="55">
        <v>12000</v>
      </c>
      <c r="F19" s="45">
        <v>3204.7021500000001</v>
      </c>
      <c r="G19" s="45">
        <v>46098.407850000003</v>
      </c>
      <c r="H19" s="32">
        <v>42401</v>
      </c>
      <c r="I19" s="36">
        <v>42401</v>
      </c>
      <c r="L19" s="8"/>
    </row>
    <row r="20" spans="1:12" ht="14.5" thickBot="1" x14ac:dyDescent="0.35">
      <c r="A20" s="10">
        <v>1203</v>
      </c>
      <c r="B20" s="11" t="s">
        <v>204</v>
      </c>
      <c r="C20" s="29" t="s">
        <v>146</v>
      </c>
      <c r="D20" s="57">
        <v>2177.7199999999998</v>
      </c>
      <c r="E20" s="55"/>
      <c r="F20" s="45">
        <v>141.55179999999999</v>
      </c>
      <c r="G20" s="45">
        <v>2036.1681999999998</v>
      </c>
      <c r="H20" s="32">
        <v>43891</v>
      </c>
      <c r="I20" s="36">
        <v>43891</v>
      </c>
      <c r="L20" s="8"/>
    </row>
    <row r="21" spans="1:12" ht="14.5" thickBot="1" x14ac:dyDescent="0.35">
      <c r="A21" s="10">
        <v>1134</v>
      </c>
      <c r="B21" s="11" t="s">
        <v>205</v>
      </c>
      <c r="C21" s="29" t="s">
        <v>11</v>
      </c>
      <c r="D21" s="47">
        <v>14720.32</v>
      </c>
      <c r="E21" s="55"/>
      <c r="F21" s="45">
        <v>956.82079999999996</v>
      </c>
      <c r="G21" s="45">
        <v>13763.4992</v>
      </c>
      <c r="H21" s="32">
        <v>42095</v>
      </c>
      <c r="I21" s="36">
        <v>42095</v>
      </c>
      <c r="L21" s="8"/>
    </row>
    <row r="22" spans="1:12" ht="14.5" thickBot="1" x14ac:dyDescent="0.35">
      <c r="A22" s="10">
        <v>1206</v>
      </c>
      <c r="B22" s="11" t="s">
        <v>203</v>
      </c>
      <c r="C22" s="29" t="s">
        <v>144</v>
      </c>
      <c r="D22" s="47">
        <v>4248.8100000000004</v>
      </c>
      <c r="E22" s="55"/>
      <c r="F22" s="45">
        <v>276.17265000000003</v>
      </c>
      <c r="G22" s="45">
        <v>3972.6373500000004</v>
      </c>
      <c r="H22" s="32">
        <v>43891</v>
      </c>
      <c r="I22" s="36">
        <v>43891</v>
      </c>
      <c r="L22" s="8"/>
    </row>
    <row r="23" spans="1:12" ht="14.5" thickBot="1" x14ac:dyDescent="0.35">
      <c r="A23" s="10">
        <v>1161</v>
      </c>
      <c r="B23" s="11" t="s">
        <v>205</v>
      </c>
      <c r="C23" s="29" t="s">
        <v>12</v>
      </c>
      <c r="D23" s="47">
        <v>17782.45</v>
      </c>
      <c r="E23" s="55"/>
      <c r="F23" s="45">
        <v>1155.85925</v>
      </c>
      <c r="G23" s="45">
        <v>16626.590749999999</v>
      </c>
      <c r="H23" s="32">
        <v>42767</v>
      </c>
      <c r="I23" s="36">
        <v>42767</v>
      </c>
    </row>
    <row r="24" spans="1:12" ht="14.5" thickBot="1" x14ac:dyDescent="0.35">
      <c r="A24" s="16">
        <v>1305</v>
      </c>
      <c r="B24" s="11" t="s">
        <v>200</v>
      </c>
      <c r="C24" s="40" t="s">
        <v>263</v>
      </c>
      <c r="D24" s="47">
        <v>2417.52</v>
      </c>
      <c r="E24" s="55"/>
      <c r="F24" s="45">
        <v>157.1388</v>
      </c>
      <c r="G24" s="45">
        <v>2260.3811999999998</v>
      </c>
      <c r="H24" s="32"/>
      <c r="I24" s="36">
        <v>45717</v>
      </c>
    </row>
    <row r="25" spans="1:12" ht="14.5" thickBot="1" x14ac:dyDescent="0.35">
      <c r="A25" s="10">
        <v>1221</v>
      </c>
      <c r="B25" s="11" t="s">
        <v>205</v>
      </c>
      <c r="C25" s="5" t="s">
        <v>158</v>
      </c>
      <c r="D25" s="47">
        <v>2815.96</v>
      </c>
      <c r="E25" s="55"/>
      <c r="F25" s="45">
        <v>183.03740000000002</v>
      </c>
      <c r="G25" s="45">
        <v>2632.9225999999999</v>
      </c>
      <c r="H25" s="32">
        <v>44270</v>
      </c>
      <c r="I25" s="36">
        <v>44270</v>
      </c>
    </row>
    <row r="26" spans="1:12" ht="14.5" thickBot="1" x14ac:dyDescent="0.35">
      <c r="A26" s="10">
        <v>1004</v>
      </c>
      <c r="B26" s="11" t="s">
        <v>200</v>
      </c>
      <c r="C26" s="29" t="s">
        <v>287</v>
      </c>
      <c r="D26" s="48">
        <v>10283.77</v>
      </c>
      <c r="E26" s="55"/>
      <c r="F26" s="45">
        <v>668.44505000000004</v>
      </c>
      <c r="G26" s="45">
        <v>9615.3249500000002</v>
      </c>
      <c r="H26" s="32">
        <v>40148</v>
      </c>
      <c r="I26" s="36">
        <v>40148</v>
      </c>
    </row>
    <row r="27" spans="1:12" ht="14.5" thickBot="1" x14ac:dyDescent="0.35">
      <c r="A27" s="10">
        <v>1269</v>
      </c>
      <c r="B27" s="11" t="s">
        <v>197</v>
      </c>
      <c r="C27" s="5" t="s">
        <v>212</v>
      </c>
      <c r="D27" s="56">
        <v>4895.76</v>
      </c>
      <c r="E27" s="55">
        <v>6048</v>
      </c>
      <c r="F27" s="45">
        <v>711.34440000000006</v>
      </c>
      <c r="G27" s="45">
        <v>10232.4156</v>
      </c>
      <c r="H27" s="32">
        <v>44958</v>
      </c>
      <c r="I27" s="36">
        <v>44958</v>
      </c>
    </row>
    <row r="28" spans="1:12" ht="14.5" thickBot="1" x14ac:dyDescent="0.35">
      <c r="A28" s="10">
        <v>1025</v>
      </c>
      <c r="B28" s="11" t="s">
        <v>197</v>
      </c>
      <c r="C28" s="29" t="s">
        <v>13</v>
      </c>
      <c r="D28" s="57">
        <v>4885.13</v>
      </c>
      <c r="E28" s="55"/>
      <c r="F28" s="45">
        <v>317.53345000000002</v>
      </c>
      <c r="G28" s="45">
        <v>4567.5965500000002</v>
      </c>
      <c r="H28" s="32">
        <v>40148</v>
      </c>
      <c r="I28" s="36">
        <v>40148</v>
      </c>
    </row>
    <row r="29" spans="1:12" ht="14.5" thickBot="1" x14ac:dyDescent="0.35">
      <c r="A29" s="10">
        <v>1270</v>
      </c>
      <c r="B29" s="11" t="s">
        <v>200</v>
      </c>
      <c r="C29" s="5" t="s">
        <v>213</v>
      </c>
      <c r="D29" s="47">
        <v>3815.59</v>
      </c>
      <c r="E29" s="55"/>
      <c r="F29" s="45">
        <v>248.01335000000003</v>
      </c>
      <c r="G29" s="45">
        <v>3567.57665</v>
      </c>
      <c r="H29" s="32">
        <v>44958</v>
      </c>
      <c r="I29" s="36">
        <v>44958</v>
      </c>
    </row>
    <row r="30" spans="1:12" ht="14.5" thickBot="1" x14ac:dyDescent="0.35">
      <c r="A30" s="10">
        <v>1150</v>
      </c>
      <c r="B30" s="11" t="s">
        <v>204</v>
      </c>
      <c r="C30" s="29" t="s">
        <v>14</v>
      </c>
      <c r="D30" s="47">
        <v>2975.1</v>
      </c>
      <c r="E30" s="55"/>
      <c r="F30" s="45">
        <v>193.38149999999999</v>
      </c>
      <c r="G30" s="45">
        <v>2781.7184999999999</v>
      </c>
      <c r="H30" s="32">
        <v>42401</v>
      </c>
      <c r="I30" s="36">
        <v>42401</v>
      </c>
    </row>
    <row r="31" spans="1:12" ht="14.5" thickBot="1" x14ac:dyDescent="0.35">
      <c r="A31" s="10">
        <v>1003</v>
      </c>
      <c r="B31" s="11" t="s">
        <v>206</v>
      </c>
      <c r="C31" s="29" t="s">
        <v>15</v>
      </c>
      <c r="D31" s="47">
        <v>3725.55</v>
      </c>
      <c r="E31" s="55"/>
      <c r="F31" s="45">
        <v>242.16075000000001</v>
      </c>
      <c r="G31" s="45">
        <v>3483.3892500000002</v>
      </c>
      <c r="H31" s="32">
        <v>40148</v>
      </c>
      <c r="I31" s="36">
        <v>40148</v>
      </c>
    </row>
    <row r="32" spans="1:12" ht="14.5" thickBot="1" x14ac:dyDescent="0.35">
      <c r="A32" s="10">
        <v>1042</v>
      </c>
      <c r="B32" s="11" t="s">
        <v>200</v>
      </c>
      <c r="C32" s="29" t="s">
        <v>16</v>
      </c>
      <c r="D32" s="47">
        <v>21145.82</v>
      </c>
      <c r="E32" s="55"/>
      <c r="F32" s="45">
        <v>1374.4783</v>
      </c>
      <c r="G32" s="45">
        <v>19771.341700000001</v>
      </c>
      <c r="H32" s="32">
        <v>40148</v>
      </c>
      <c r="I32" s="36">
        <v>40148</v>
      </c>
    </row>
    <row r="33" spans="1:9" ht="14.5" thickBot="1" x14ac:dyDescent="0.35">
      <c r="A33" s="10">
        <v>1167</v>
      </c>
      <c r="B33" s="11" t="s">
        <v>200</v>
      </c>
      <c r="C33" s="29" t="s">
        <v>17</v>
      </c>
      <c r="D33" s="47">
        <v>208.9</v>
      </c>
      <c r="E33" s="55"/>
      <c r="F33" s="45">
        <v>13.5785</v>
      </c>
      <c r="G33" s="45">
        <v>195.32150000000001</v>
      </c>
      <c r="H33" s="32">
        <v>43132</v>
      </c>
      <c r="I33" s="36">
        <v>43132</v>
      </c>
    </row>
    <row r="34" spans="1:9" ht="14.5" thickBot="1" x14ac:dyDescent="0.35">
      <c r="A34" s="10">
        <v>1088</v>
      </c>
      <c r="B34" s="11" t="s">
        <v>200</v>
      </c>
      <c r="C34" s="29" t="s">
        <v>18</v>
      </c>
      <c r="D34" s="47">
        <v>5450.57</v>
      </c>
      <c r="E34" s="55"/>
      <c r="F34" s="45">
        <v>354.28704999999997</v>
      </c>
      <c r="G34" s="45">
        <v>5096.2829499999998</v>
      </c>
      <c r="H34" s="32">
        <v>40909</v>
      </c>
      <c r="I34" s="36">
        <v>40909</v>
      </c>
    </row>
    <row r="35" spans="1:9" ht="14.5" thickBot="1" x14ac:dyDescent="0.35">
      <c r="A35" s="10">
        <v>1143</v>
      </c>
      <c r="B35" s="11" t="s">
        <v>200</v>
      </c>
      <c r="C35" s="29" t="s">
        <v>19</v>
      </c>
      <c r="D35" s="47">
        <v>4228.5200000000004</v>
      </c>
      <c r="E35" s="55"/>
      <c r="F35" s="45">
        <v>274.85380000000004</v>
      </c>
      <c r="G35" s="45">
        <v>3953.6662000000006</v>
      </c>
      <c r="H35" s="32">
        <v>42095</v>
      </c>
      <c r="I35" s="36">
        <v>42095</v>
      </c>
    </row>
    <row r="36" spans="1:9" ht="14.5" thickBot="1" x14ac:dyDescent="0.35">
      <c r="A36" s="10">
        <v>1228</v>
      </c>
      <c r="B36" s="11" t="s">
        <v>203</v>
      </c>
      <c r="C36" s="5" t="s">
        <v>165</v>
      </c>
      <c r="D36" s="47">
        <v>4031.86</v>
      </c>
      <c r="E36" s="55"/>
      <c r="F36" s="45">
        <v>262.07089999999999</v>
      </c>
      <c r="G36" s="45">
        <v>3769.7891</v>
      </c>
      <c r="H36" s="32">
        <v>44270</v>
      </c>
      <c r="I36" s="36">
        <v>44270</v>
      </c>
    </row>
    <row r="37" spans="1:9" ht="14.5" thickBot="1" x14ac:dyDescent="0.35">
      <c r="A37" s="10">
        <v>1132</v>
      </c>
      <c r="B37" s="11" t="s">
        <v>200</v>
      </c>
      <c r="C37" s="29" t="s">
        <v>20</v>
      </c>
      <c r="D37" s="47">
        <v>3472.15</v>
      </c>
      <c r="E37" s="55"/>
      <c r="F37" s="45">
        <v>225.68975</v>
      </c>
      <c r="G37" s="45">
        <v>3246.4602500000001</v>
      </c>
      <c r="H37" s="32">
        <v>41730</v>
      </c>
      <c r="I37" s="36">
        <v>41730</v>
      </c>
    </row>
    <row r="38" spans="1:9" ht="14.5" thickBot="1" x14ac:dyDescent="0.35">
      <c r="A38" s="10">
        <v>1198</v>
      </c>
      <c r="B38" s="11" t="s">
        <v>205</v>
      </c>
      <c r="C38" s="29" t="s">
        <v>149</v>
      </c>
      <c r="D38" s="47">
        <v>3694.8</v>
      </c>
      <c r="E38" s="55"/>
      <c r="F38" s="45">
        <v>240.16200000000001</v>
      </c>
      <c r="G38" s="45">
        <v>3454.6380000000004</v>
      </c>
      <c r="H38" s="32">
        <v>43891</v>
      </c>
      <c r="I38" s="36">
        <v>43891</v>
      </c>
    </row>
    <row r="39" spans="1:9" ht="14.5" thickBot="1" x14ac:dyDescent="0.35">
      <c r="A39" s="10">
        <v>1164</v>
      </c>
      <c r="B39" s="11" t="s">
        <v>199</v>
      </c>
      <c r="C39" s="29" t="s">
        <v>21</v>
      </c>
      <c r="D39" s="47">
        <v>476.27</v>
      </c>
      <c r="E39" s="55"/>
      <c r="F39" s="45">
        <v>30.957550000000001</v>
      </c>
      <c r="G39" s="45">
        <v>445.31244999999996</v>
      </c>
      <c r="H39" s="32">
        <v>42767</v>
      </c>
      <c r="I39" s="36">
        <v>42767</v>
      </c>
    </row>
    <row r="40" spans="1:9" ht="14.5" thickBot="1" x14ac:dyDescent="0.35">
      <c r="A40" s="10">
        <v>1191</v>
      </c>
      <c r="B40" s="11" t="s">
        <v>207</v>
      </c>
      <c r="C40" s="29" t="s">
        <v>22</v>
      </c>
      <c r="D40" s="47">
        <v>3446.13</v>
      </c>
      <c r="E40" s="55"/>
      <c r="F40" s="45">
        <v>223.99845000000002</v>
      </c>
      <c r="G40" s="45">
        <v>3222.1315500000001</v>
      </c>
      <c r="H40" s="32">
        <v>43525</v>
      </c>
      <c r="I40" s="36">
        <v>43525</v>
      </c>
    </row>
    <row r="41" spans="1:9" ht="14.5" thickBot="1" x14ac:dyDescent="0.35">
      <c r="A41" s="10">
        <v>1262</v>
      </c>
      <c r="B41" s="11" t="s">
        <v>201</v>
      </c>
      <c r="C41" s="5" t="s">
        <v>194</v>
      </c>
      <c r="D41" s="47">
        <v>270.08</v>
      </c>
      <c r="E41" s="55"/>
      <c r="F41" s="45">
        <v>17.555199999999999</v>
      </c>
      <c r="G41" s="45">
        <v>4.7999999999603915E-3</v>
      </c>
      <c r="H41" s="32">
        <v>44593</v>
      </c>
      <c r="I41" s="36">
        <v>44593</v>
      </c>
    </row>
    <row r="42" spans="1:9" ht="14.5" thickBot="1" x14ac:dyDescent="0.35">
      <c r="A42" s="10">
        <v>1005</v>
      </c>
      <c r="B42" s="11" t="s">
        <v>200</v>
      </c>
      <c r="C42" s="29" t="s">
        <v>23</v>
      </c>
      <c r="D42" s="47">
        <v>6343.24</v>
      </c>
      <c r="E42" s="55"/>
      <c r="F42" s="45">
        <v>412.31060000000002</v>
      </c>
      <c r="G42" s="45">
        <v>5930.9294</v>
      </c>
      <c r="H42" s="32">
        <v>40148</v>
      </c>
      <c r="I42" s="36">
        <v>40148</v>
      </c>
    </row>
    <row r="43" spans="1:9" ht="14.5" thickBot="1" x14ac:dyDescent="0.35">
      <c r="A43" s="10">
        <v>1131</v>
      </c>
      <c r="B43" s="11" t="s">
        <v>206</v>
      </c>
      <c r="C43" s="29" t="s">
        <v>24</v>
      </c>
      <c r="D43" s="47">
        <v>12934.02</v>
      </c>
      <c r="E43" s="55"/>
      <c r="F43" s="45">
        <v>840.71130000000005</v>
      </c>
      <c r="G43" s="45">
        <v>12093.3087</v>
      </c>
      <c r="H43" s="32">
        <v>41760</v>
      </c>
      <c r="I43" s="36">
        <v>41760</v>
      </c>
    </row>
    <row r="44" spans="1:9" ht="14.5" thickBot="1" x14ac:dyDescent="0.35">
      <c r="A44" s="10">
        <v>1159</v>
      </c>
      <c r="B44" s="11" t="s">
        <v>200</v>
      </c>
      <c r="C44" s="29" t="s">
        <v>25</v>
      </c>
      <c r="D44" s="47">
        <v>3999.4</v>
      </c>
      <c r="E44" s="55"/>
      <c r="F44" s="45">
        <v>259.96100000000001</v>
      </c>
      <c r="G44" s="45">
        <v>3739.4390000000003</v>
      </c>
      <c r="H44" s="32">
        <v>42767</v>
      </c>
      <c r="I44" s="36">
        <v>42767</v>
      </c>
    </row>
    <row r="45" spans="1:9" ht="14.5" thickBot="1" x14ac:dyDescent="0.35">
      <c r="A45" s="10">
        <v>1158</v>
      </c>
      <c r="B45" s="11" t="s">
        <v>201</v>
      </c>
      <c r="C45" s="29" t="s">
        <v>26</v>
      </c>
      <c r="D45" s="47">
        <v>2412.92</v>
      </c>
      <c r="E45" s="55"/>
      <c r="F45" s="45">
        <v>156.8398</v>
      </c>
      <c r="G45" s="45">
        <v>2256.0801999999999</v>
      </c>
      <c r="H45" s="32">
        <v>42767</v>
      </c>
      <c r="I45" s="36">
        <v>42767</v>
      </c>
    </row>
    <row r="46" spans="1:9" ht="14.5" thickBot="1" x14ac:dyDescent="0.35">
      <c r="A46" s="10">
        <v>1271</v>
      </c>
      <c r="B46" s="11" t="s">
        <v>230</v>
      </c>
      <c r="C46" s="5" t="s">
        <v>214</v>
      </c>
      <c r="D46" s="47">
        <v>258.14</v>
      </c>
      <c r="E46" s="55"/>
      <c r="F46" s="45">
        <v>16.7791</v>
      </c>
      <c r="G46" s="45">
        <v>241.36089999999999</v>
      </c>
      <c r="H46" s="32">
        <v>44958</v>
      </c>
      <c r="I46" s="36">
        <v>44958</v>
      </c>
    </row>
    <row r="47" spans="1:9" ht="14.5" thickBot="1" x14ac:dyDescent="0.35">
      <c r="A47" s="10">
        <v>1043</v>
      </c>
      <c r="B47" s="11" t="s">
        <v>200</v>
      </c>
      <c r="C47" s="29" t="s">
        <v>27</v>
      </c>
      <c r="D47" s="47">
        <v>8633.68</v>
      </c>
      <c r="E47" s="55"/>
      <c r="F47" s="45">
        <v>561.18920000000003</v>
      </c>
      <c r="G47" s="45">
        <v>8072.4908000000005</v>
      </c>
      <c r="H47" s="32">
        <v>40148</v>
      </c>
      <c r="I47" s="36">
        <v>40148</v>
      </c>
    </row>
    <row r="48" spans="1:9" ht="14.5" thickBot="1" x14ac:dyDescent="0.35">
      <c r="A48" s="10">
        <v>1172</v>
      </c>
      <c r="B48" s="11" t="s">
        <v>202</v>
      </c>
      <c r="C48" s="29" t="s">
        <v>28</v>
      </c>
      <c r="D48" s="47">
        <v>4686.1400000000003</v>
      </c>
      <c r="E48" s="55"/>
      <c r="F48" s="45">
        <v>304.59910000000002</v>
      </c>
      <c r="G48" s="45">
        <v>4381.5409</v>
      </c>
      <c r="H48" s="32">
        <v>43132</v>
      </c>
      <c r="I48" s="36">
        <v>43132</v>
      </c>
    </row>
    <row r="49" spans="1:9" ht="14.5" thickBot="1" x14ac:dyDescent="0.35">
      <c r="A49" s="10">
        <v>1006</v>
      </c>
      <c r="B49" s="11" t="s">
        <v>200</v>
      </c>
      <c r="C49" s="29" t="s">
        <v>29</v>
      </c>
      <c r="D49" s="47">
        <v>8478.81</v>
      </c>
      <c r="E49" s="55"/>
      <c r="F49" s="45">
        <v>551.12265000000002</v>
      </c>
      <c r="G49" s="45">
        <v>7927.6873499999992</v>
      </c>
      <c r="H49" s="32">
        <v>40148</v>
      </c>
      <c r="I49" s="36">
        <v>40148</v>
      </c>
    </row>
    <row r="50" spans="1:9" ht="14.5" thickBot="1" x14ac:dyDescent="0.35">
      <c r="A50" s="10">
        <v>1178</v>
      </c>
      <c r="B50" s="11" t="s">
        <v>201</v>
      </c>
      <c r="C50" s="29" t="s">
        <v>30</v>
      </c>
      <c r="D50" s="47">
        <v>6272.72</v>
      </c>
      <c r="E50" s="55"/>
      <c r="F50" s="45">
        <v>407.72680000000003</v>
      </c>
      <c r="G50" s="45">
        <v>5864.9931999999999</v>
      </c>
      <c r="H50" s="32">
        <v>43435</v>
      </c>
      <c r="I50" s="36">
        <v>43435</v>
      </c>
    </row>
    <row r="51" spans="1:9" ht="14.5" thickBot="1" x14ac:dyDescent="0.35">
      <c r="A51" s="10">
        <v>1007</v>
      </c>
      <c r="B51" s="11" t="s">
        <v>200</v>
      </c>
      <c r="C51" s="29" t="s">
        <v>31</v>
      </c>
      <c r="D51" s="47">
        <v>3519.24</v>
      </c>
      <c r="E51" s="55"/>
      <c r="F51" s="45">
        <v>228.75059999999999</v>
      </c>
      <c r="G51" s="45">
        <v>3290.4893999999999</v>
      </c>
      <c r="H51" s="32">
        <v>40179</v>
      </c>
      <c r="I51" s="36">
        <v>40179</v>
      </c>
    </row>
    <row r="52" spans="1:9" ht="14.5" thickBot="1" x14ac:dyDescent="0.35">
      <c r="A52" s="10">
        <v>1045</v>
      </c>
      <c r="B52" s="11" t="s">
        <v>203</v>
      </c>
      <c r="C52" s="29" t="s">
        <v>32</v>
      </c>
      <c r="D52" s="47">
        <v>3705.62</v>
      </c>
      <c r="E52" s="55"/>
      <c r="F52" s="45">
        <v>240.86529999999999</v>
      </c>
      <c r="G52" s="45">
        <v>3464.7547</v>
      </c>
      <c r="H52" s="32">
        <v>40238</v>
      </c>
      <c r="I52" s="36">
        <v>40238</v>
      </c>
    </row>
    <row r="53" spans="1:9" ht="14.5" thickBot="1" x14ac:dyDescent="0.35">
      <c r="A53" s="10">
        <v>1052</v>
      </c>
      <c r="B53" s="11" t="s">
        <v>200</v>
      </c>
      <c r="C53" s="29" t="s">
        <v>33</v>
      </c>
      <c r="D53" s="47">
        <v>4374.95</v>
      </c>
      <c r="E53" s="55"/>
      <c r="F53" s="45">
        <v>284.37175000000002</v>
      </c>
      <c r="G53" s="45">
        <v>4090.5782499999996</v>
      </c>
      <c r="H53" s="32">
        <v>42095</v>
      </c>
      <c r="I53" s="36">
        <v>42095</v>
      </c>
    </row>
    <row r="54" spans="1:9" ht="14.5" thickBot="1" x14ac:dyDescent="0.35">
      <c r="A54" s="10">
        <v>1304</v>
      </c>
      <c r="B54" s="11" t="s">
        <v>200</v>
      </c>
      <c r="C54" s="5" t="s">
        <v>253</v>
      </c>
      <c r="D54" s="47">
        <v>651.29999999999995</v>
      </c>
      <c r="E54" s="55"/>
      <c r="F54" s="45">
        <v>42.334499999999998</v>
      </c>
      <c r="G54" s="45">
        <v>608.96549999999991</v>
      </c>
      <c r="H54" s="32">
        <v>45323</v>
      </c>
      <c r="I54" s="36">
        <v>45323</v>
      </c>
    </row>
    <row r="55" spans="1:9" ht="14.5" thickBot="1" x14ac:dyDescent="0.35">
      <c r="A55" s="10">
        <v>1089</v>
      </c>
      <c r="B55" s="11" t="s">
        <v>200</v>
      </c>
      <c r="C55" s="29" t="s">
        <v>34</v>
      </c>
      <c r="D55" s="47">
        <v>5630.33</v>
      </c>
      <c r="E55" s="55"/>
      <c r="F55" s="45">
        <v>365.97145</v>
      </c>
      <c r="G55" s="45">
        <v>5264.3585499999999</v>
      </c>
      <c r="H55" s="32">
        <v>40909</v>
      </c>
      <c r="I55" s="36">
        <v>40909</v>
      </c>
    </row>
    <row r="56" spans="1:9" ht="14.5" thickBot="1" x14ac:dyDescent="0.35">
      <c r="A56" s="10">
        <v>1021</v>
      </c>
      <c r="B56" s="11" t="s">
        <v>203</v>
      </c>
      <c r="C56" s="29" t="s">
        <v>35</v>
      </c>
      <c r="D56" s="47">
        <v>8307.65</v>
      </c>
      <c r="E56" s="55"/>
      <c r="F56" s="45">
        <v>539.99725000000001</v>
      </c>
      <c r="G56" s="45">
        <v>7767.6527499999993</v>
      </c>
      <c r="H56" s="32">
        <v>40148</v>
      </c>
      <c r="I56" s="36">
        <v>40148</v>
      </c>
    </row>
    <row r="57" spans="1:9" ht="14.5" thickBot="1" x14ac:dyDescent="0.35">
      <c r="A57" s="10">
        <v>1196</v>
      </c>
      <c r="B57" s="11" t="s">
        <v>200</v>
      </c>
      <c r="C57" s="29" t="s">
        <v>150</v>
      </c>
      <c r="D57" s="47">
        <v>3804.26</v>
      </c>
      <c r="E57" s="55"/>
      <c r="F57" s="45">
        <v>247.27690000000001</v>
      </c>
      <c r="G57" s="45">
        <v>3556.9831000000004</v>
      </c>
      <c r="H57" s="32">
        <v>43891</v>
      </c>
      <c r="I57" s="36">
        <v>43891</v>
      </c>
    </row>
    <row r="58" spans="1:9" ht="14.5" thickBot="1" x14ac:dyDescent="0.35">
      <c r="A58" s="10">
        <v>1118</v>
      </c>
      <c r="B58" s="11" t="s">
        <v>203</v>
      </c>
      <c r="C58" s="29" t="s">
        <v>36</v>
      </c>
      <c r="D58" s="47">
        <v>3659.87</v>
      </c>
      <c r="E58" s="55"/>
      <c r="F58" s="45">
        <v>237.89155</v>
      </c>
      <c r="G58" s="45">
        <v>3421.9784500000001</v>
      </c>
      <c r="H58" s="32">
        <v>41730</v>
      </c>
      <c r="I58" s="36">
        <v>41730</v>
      </c>
    </row>
    <row r="59" spans="1:9" ht="14.5" thickBot="1" x14ac:dyDescent="0.35">
      <c r="A59" s="10">
        <v>1116</v>
      </c>
      <c r="B59" s="11" t="s">
        <v>203</v>
      </c>
      <c r="C59" s="29" t="s">
        <v>37</v>
      </c>
      <c r="D59" s="47">
        <v>3520.55</v>
      </c>
      <c r="E59" s="55"/>
      <c r="F59" s="45">
        <v>228.83575000000002</v>
      </c>
      <c r="G59" s="45">
        <v>3291.71425</v>
      </c>
      <c r="H59" s="32">
        <v>41730</v>
      </c>
      <c r="I59" s="36">
        <v>41730</v>
      </c>
    </row>
    <row r="60" spans="1:9" ht="14.5" thickBot="1" x14ac:dyDescent="0.35">
      <c r="A60" s="10">
        <v>1266</v>
      </c>
      <c r="B60" s="11" t="s">
        <v>204</v>
      </c>
      <c r="C60" s="5" t="s">
        <v>210</v>
      </c>
      <c r="D60" s="47">
        <v>468.25</v>
      </c>
      <c r="E60" s="55"/>
      <c r="F60" s="45">
        <v>30.436250000000001</v>
      </c>
      <c r="G60" s="45">
        <v>437.81375000000003</v>
      </c>
      <c r="H60" s="32">
        <v>44958</v>
      </c>
      <c r="I60" s="36">
        <v>44958</v>
      </c>
    </row>
    <row r="61" spans="1:9" ht="14.5" thickBot="1" x14ac:dyDescent="0.35">
      <c r="A61" s="10">
        <v>1110</v>
      </c>
      <c r="B61" s="11" t="s">
        <v>205</v>
      </c>
      <c r="C61" s="29" t="s">
        <v>255</v>
      </c>
      <c r="D61" s="47">
        <v>3418.97</v>
      </c>
      <c r="E61" s="55"/>
      <c r="F61" s="45">
        <v>222.23304999999999</v>
      </c>
      <c r="G61" s="45">
        <v>3196.73695</v>
      </c>
      <c r="H61" s="32">
        <v>41306</v>
      </c>
      <c r="I61" s="36">
        <v>41306</v>
      </c>
    </row>
    <row r="62" spans="1:9" ht="14.5" thickBot="1" x14ac:dyDescent="0.35">
      <c r="A62" s="16">
        <v>1307</v>
      </c>
      <c r="B62" s="11" t="s">
        <v>200</v>
      </c>
      <c r="C62" s="40" t="s">
        <v>265</v>
      </c>
      <c r="D62" s="47">
        <v>2381.42</v>
      </c>
      <c r="E62" s="55"/>
      <c r="F62" s="45">
        <v>154.79230000000001</v>
      </c>
      <c r="G62" s="45">
        <v>2226.6277</v>
      </c>
      <c r="H62" s="32"/>
      <c r="I62" s="36">
        <v>45717</v>
      </c>
    </row>
    <row r="63" spans="1:9" ht="14.5" thickBot="1" x14ac:dyDescent="0.35">
      <c r="A63" s="10">
        <v>1051</v>
      </c>
      <c r="B63" s="11" t="s">
        <v>202</v>
      </c>
      <c r="C63" s="29" t="s">
        <v>38</v>
      </c>
      <c r="D63" s="47">
        <v>13460.27</v>
      </c>
      <c r="E63" s="55"/>
      <c r="F63" s="45">
        <v>874.91755000000001</v>
      </c>
      <c r="G63" s="45">
        <v>12585.35245</v>
      </c>
      <c r="H63" s="32">
        <v>41730</v>
      </c>
      <c r="I63" s="36">
        <v>41730</v>
      </c>
    </row>
    <row r="64" spans="1:9" ht="14.5" thickBot="1" x14ac:dyDescent="0.35">
      <c r="A64" s="10">
        <v>1176</v>
      </c>
      <c r="B64" s="11" t="s">
        <v>203</v>
      </c>
      <c r="C64" s="29" t="s">
        <v>39</v>
      </c>
      <c r="D64" s="47">
        <v>3655.35</v>
      </c>
      <c r="E64" s="55"/>
      <c r="F64" s="45">
        <v>237.59774999999999</v>
      </c>
      <c r="G64" s="45">
        <v>3417.75225</v>
      </c>
      <c r="H64" s="32">
        <v>43132</v>
      </c>
      <c r="I64" s="36">
        <v>43132</v>
      </c>
    </row>
    <row r="65" spans="1:9" ht="14.5" thickBot="1" x14ac:dyDescent="0.35">
      <c r="A65" s="10">
        <v>1272</v>
      </c>
      <c r="B65" s="11" t="s">
        <v>202</v>
      </c>
      <c r="C65" s="5" t="s">
        <v>215</v>
      </c>
      <c r="D65" s="47">
        <v>370.63</v>
      </c>
      <c r="E65" s="55"/>
      <c r="F65" s="45">
        <v>24.090949999999999</v>
      </c>
      <c r="G65" s="45">
        <v>346.53904999999997</v>
      </c>
      <c r="H65" s="32">
        <v>44958</v>
      </c>
      <c r="I65" s="36">
        <v>44958</v>
      </c>
    </row>
    <row r="66" spans="1:9" ht="14.5" thickBot="1" x14ac:dyDescent="0.35">
      <c r="A66" s="10">
        <v>1037</v>
      </c>
      <c r="B66" s="11" t="s">
        <v>199</v>
      </c>
      <c r="C66" s="29" t="s">
        <v>40</v>
      </c>
      <c r="D66" s="47">
        <v>1967.76</v>
      </c>
      <c r="E66" s="55"/>
      <c r="F66" s="45">
        <v>127.90440000000001</v>
      </c>
      <c r="G66" s="45">
        <v>1839.8555999999999</v>
      </c>
      <c r="H66" s="32">
        <v>40148</v>
      </c>
      <c r="I66" s="36">
        <v>40148</v>
      </c>
    </row>
    <row r="67" spans="1:9" ht="14.5" thickBot="1" x14ac:dyDescent="0.35">
      <c r="A67" s="10">
        <v>1008</v>
      </c>
      <c r="B67" s="11" t="s">
        <v>200</v>
      </c>
      <c r="C67" s="29" t="s">
        <v>41</v>
      </c>
      <c r="D67" s="47">
        <v>3219.64</v>
      </c>
      <c r="E67" s="55"/>
      <c r="F67" s="45">
        <v>209.2766</v>
      </c>
      <c r="G67" s="45">
        <v>3010.3633999999997</v>
      </c>
      <c r="H67" s="32">
        <v>40148</v>
      </c>
      <c r="I67" s="36">
        <v>40148</v>
      </c>
    </row>
    <row r="68" spans="1:9" ht="14.5" thickBot="1" x14ac:dyDescent="0.35">
      <c r="A68" s="16">
        <v>1312</v>
      </c>
      <c r="B68" s="11" t="s">
        <v>205</v>
      </c>
      <c r="C68" s="40" t="s">
        <v>270</v>
      </c>
      <c r="D68" s="47">
        <v>2358.0300000000002</v>
      </c>
      <c r="E68" s="55"/>
      <c r="F68" s="45">
        <v>153.27195000000003</v>
      </c>
      <c r="G68" s="45">
        <v>2204.7580500000004</v>
      </c>
      <c r="H68" s="32"/>
      <c r="I68" s="36">
        <v>45717</v>
      </c>
    </row>
    <row r="69" spans="1:9" ht="14.5" thickBot="1" x14ac:dyDescent="0.35">
      <c r="A69" s="10">
        <v>1241</v>
      </c>
      <c r="B69" s="11" t="s">
        <v>199</v>
      </c>
      <c r="C69" s="5" t="s">
        <v>175</v>
      </c>
      <c r="D69" s="47">
        <v>357.26</v>
      </c>
      <c r="E69" s="55"/>
      <c r="F69" s="45">
        <v>23.221900000000002</v>
      </c>
      <c r="G69" s="45">
        <v>334.03809999999999</v>
      </c>
      <c r="H69" s="32">
        <v>44270</v>
      </c>
      <c r="I69" s="36">
        <v>44270</v>
      </c>
    </row>
    <row r="70" spans="1:9" ht="14.5" thickBot="1" x14ac:dyDescent="0.35">
      <c r="A70" s="10">
        <v>1234</v>
      </c>
      <c r="B70" s="11" t="s">
        <v>197</v>
      </c>
      <c r="C70" s="5" t="s">
        <v>169</v>
      </c>
      <c r="D70" s="47">
        <v>7252.47</v>
      </c>
      <c r="E70" s="55"/>
      <c r="F70" s="45">
        <v>471.41055000000006</v>
      </c>
      <c r="G70" s="45">
        <v>6781.0594500000007</v>
      </c>
      <c r="H70" s="32">
        <v>44270</v>
      </c>
      <c r="I70" s="36">
        <v>44270</v>
      </c>
    </row>
    <row r="71" spans="1:9" ht="14.5" thickBot="1" x14ac:dyDescent="0.35">
      <c r="A71" s="10">
        <v>1261</v>
      </c>
      <c r="B71" s="11" t="s">
        <v>197</v>
      </c>
      <c r="C71" s="5" t="s">
        <v>193</v>
      </c>
      <c r="D71" s="47">
        <v>288.45999999999998</v>
      </c>
      <c r="E71" s="55"/>
      <c r="F71" s="45">
        <v>18.7499</v>
      </c>
      <c r="G71" s="45">
        <v>269.71009999999995</v>
      </c>
      <c r="H71" s="32">
        <v>44593</v>
      </c>
      <c r="I71" s="36">
        <v>44593</v>
      </c>
    </row>
    <row r="72" spans="1:9" ht="14.5" thickBot="1" x14ac:dyDescent="0.35">
      <c r="A72" s="10">
        <v>1122</v>
      </c>
      <c r="B72" s="11" t="s">
        <v>203</v>
      </c>
      <c r="C72" s="29" t="s">
        <v>42</v>
      </c>
      <c r="D72" s="47">
        <v>3142.18</v>
      </c>
      <c r="E72" s="55"/>
      <c r="F72" s="45">
        <v>204.24170000000001</v>
      </c>
      <c r="G72" s="45">
        <v>2937.9382999999998</v>
      </c>
      <c r="H72" s="32">
        <v>41730</v>
      </c>
      <c r="I72" s="36">
        <v>41730</v>
      </c>
    </row>
    <row r="73" spans="1:9" ht="14.5" thickBot="1" x14ac:dyDescent="0.35">
      <c r="A73" s="10">
        <v>1292</v>
      </c>
      <c r="B73" s="11" t="s">
        <v>199</v>
      </c>
      <c r="C73" s="5" t="s">
        <v>241</v>
      </c>
      <c r="D73" s="47">
        <v>514.73</v>
      </c>
      <c r="E73" s="55"/>
      <c r="F73" s="45">
        <v>33.457450000000001</v>
      </c>
      <c r="G73" s="45">
        <v>481.27255000000002</v>
      </c>
      <c r="H73" s="32">
        <v>45323</v>
      </c>
      <c r="I73" s="36">
        <v>45323</v>
      </c>
    </row>
    <row r="74" spans="1:9" ht="14.5" thickBot="1" x14ac:dyDescent="0.35">
      <c r="A74" s="10">
        <v>1064</v>
      </c>
      <c r="B74" s="11" t="s">
        <v>205</v>
      </c>
      <c r="C74" s="29" t="s">
        <v>43</v>
      </c>
      <c r="D74" s="47">
        <v>200751.58</v>
      </c>
      <c r="E74" s="55"/>
      <c r="F74" s="45">
        <v>13048.852699999999</v>
      </c>
      <c r="G74" s="45">
        <v>187702.7273</v>
      </c>
      <c r="H74" s="32">
        <v>40391</v>
      </c>
      <c r="I74" s="36">
        <v>40391</v>
      </c>
    </row>
    <row r="75" spans="1:9" ht="14.5" thickBot="1" x14ac:dyDescent="0.35">
      <c r="A75" s="10">
        <v>1217</v>
      </c>
      <c r="B75" s="11" t="s">
        <v>200</v>
      </c>
      <c r="C75" s="5" t="s">
        <v>155</v>
      </c>
      <c r="D75" s="47">
        <v>474.13</v>
      </c>
      <c r="E75" s="55"/>
      <c r="F75" s="45">
        <v>30.818450000000002</v>
      </c>
      <c r="G75" s="45">
        <v>443.31155000000001</v>
      </c>
      <c r="H75" s="32">
        <v>44270</v>
      </c>
      <c r="I75" s="36">
        <v>44270</v>
      </c>
    </row>
    <row r="76" spans="1:9" ht="14.5" thickBot="1" x14ac:dyDescent="0.35">
      <c r="A76" s="10">
        <v>1163</v>
      </c>
      <c r="B76" s="11" t="s">
        <v>202</v>
      </c>
      <c r="C76" s="29" t="s">
        <v>44</v>
      </c>
      <c r="D76" s="47">
        <v>619.47</v>
      </c>
      <c r="E76" s="55"/>
      <c r="F76" s="45">
        <v>40.265550000000005</v>
      </c>
      <c r="G76" s="45">
        <v>579.20445000000007</v>
      </c>
      <c r="H76" s="32">
        <v>42767</v>
      </c>
      <c r="I76" s="36">
        <v>42767</v>
      </c>
    </row>
    <row r="77" spans="1:9" ht="14.5" thickBot="1" x14ac:dyDescent="0.35">
      <c r="A77" s="10">
        <v>1265</v>
      </c>
      <c r="B77" s="11" t="s">
        <v>230</v>
      </c>
      <c r="C77" s="5" t="s">
        <v>209</v>
      </c>
      <c r="D77" s="47">
        <v>4961.58</v>
      </c>
      <c r="E77" s="55"/>
      <c r="F77" s="45">
        <v>322.5027</v>
      </c>
      <c r="G77" s="45">
        <v>4639.0772999999999</v>
      </c>
      <c r="H77" s="32">
        <v>44958</v>
      </c>
      <c r="I77" s="36">
        <v>44958</v>
      </c>
    </row>
    <row r="78" spans="1:9" ht="14.5" thickBot="1" x14ac:dyDescent="0.35">
      <c r="A78" s="10">
        <v>1124</v>
      </c>
      <c r="B78" s="11" t="s">
        <v>203</v>
      </c>
      <c r="C78" s="29" t="s">
        <v>45</v>
      </c>
      <c r="D78" s="47">
        <v>3621.44</v>
      </c>
      <c r="E78" s="55"/>
      <c r="F78" s="45">
        <v>235.39360000000002</v>
      </c>
      <c r="G78" s="45">
        <v>3386.0464000000002</v>
      </c>
      <c r="H78" s="32">
        <v>41730</v>
      </c>
      <c r="I78" s="36">
        <v>41730</v>
      </c>
    </row>
    <row r="79" spans="1:9" ht="14.5" thickBot="1" x14ac:dyDescent="0.35">
      <c r="A79" s="10">
        <v>1162</v>
      </c>
      <c r="B79" s="11" t="s">
        <v>203</v>
      </c>
      <c r="C79" s="29" t="s">
        <v>46</v>
      </c>
      <c r="D79" s="47">
        <v>4165.5200000000004</v>
      </c>
      <c r="E79" s="55"/>
      <c r="F79" s="45">
        <v>270.75880000000006</v>
      </c>
      <c r="G79" s="45">
        <v>3894.7612000000004</v>
      </c>
      <c r="H79" s="32">
        <v>42767</v>
      </c>
      <c r="I79" s="36">
        <v>42767</v>
      </c>
    </row>
    <row r="80" spans="1:9" ht="14.5" thickBot="1" x14ac:dyDescent="0.35">
      <c r="A80" s="10">
        <v>1101</v>
      </c>
      <c r="B80" s="11" t="s">
        <v>205</v>
      </c>
      <c r="C80" s="29" t="s">
        <v>47</v>
      </c>
      <c r="D80" s="47">
        <v>801.36</v>
      </c>
      <c r="E80" s="55"/>
      <c r="F80" s="45">
        <v>52.0884</v>
      </c>
      <c r="G80" s="45">
        <v>749.27160000000003</v>
      </c>
      <c r="H80" s="32">
        <v>41306</v>
      </c>
      <c r="I80" s="36">
        <v>41306</v>
      </c>
    </row>
    <row r="81" spans="1:9" ht="14.5" thickBot="1" x14ac:dyDescent="0.35">
      <c r="A81" s="16">
        <v>1306</v>
      </c>
      <c r="B81" s="11" t="s">
        <v>204</v>
      </c>
      <c r="C81" s="40" t="s">
        <v>264</v>
      </c>
      <c r="D81" s="47">
        <v>2087.6</v>
      </c>
      <c r="E81" s="55"/>
      <c r="F81" s="45">
        <v>135.69399999999999</v>
      </c>
      <c r="G81" s="45">
        <v>1951.9059999999999</v>
      </c>
      <c r="H81" s="32"/>
      <c r="I81" s="36">
        <v>45717</v>
      </c>
    </row>
    <row r="82" spans="1:9" ht="14.5" thickBot="1" x14ac:dyDescent="0.35">
      <c r="A82" s="10">
        <v>1160</v>
      </c>
      <c r="B82" s="11" t="s">
        <v>203</v>
      </c>
      <c r="C82" s="29" t="s">
        <v>48</v>
      </c>
      <c r="D82" s="47">
        <v>3821.81</v>
      </c>
      <c r="E82" s="55"/>
      <c r="F82" s="45">
        <v>248.41765000000001</v>
      </c>
      <c r="G82" s="45">
        <v>3573.3923500000001</v>
      </c>
      <c r="H82" s="32">
        <v>42767</v>
      </c>
      <c r="I82" s="36">
        <v>42767</v>
      </c>
    </row>
    <row r="83" spans="1:9" ht="14.5" thickBot="1" x14ac:dyDescent="0.35">
      <c r="A83" s="10">
        <v>1251</v>
      </c>
      <c r="B83" s="11" t="s">
        <v>201</v>
      </c>
      <c r="C83" s="5" t="s">
        <v>186</v>
      </c>
      <c r="D83" s="47">
        <v>4214.74</v>
      </c>
      <c r="E83" s="55"/>
      <c r="F83" s="45">
        <v>273.9581</v>
      </c>
      <c r="G83" s="45">
        <v>3940.7819</v>
      </c>
      <c r="H83" s="32">
        <v>44593</v>
      </c>
      <c r="I83" s="36">
        <v>44593</v>
      </c>
    </row>
    <row r="84" spans="1:9" ht="14.5" thickBot="1" x14ac:dyDescent="0.35">
      <c r="A84" s="10">
        <v>1142</v>
      </c>
      <c r="B84" s="11" t="s">
        <v>202</v>
      </c>
      <c r="C84" s="29" t="s">
        <v>49</v>
      </c>
      <c r="D84" s="47">
        <v>13351.99</v>
      </c>
      <c r="E84" s="55"/>
      <c r="F84" s="45">
        <v>867.87935000000004</v>
      </c>
      <c r="G84" s="45">
        <v>12484.110650000001</v>
      </c>
      <c r="H84" s="32">
        <v>42095</v>
      </c>
      <c r="I84" s="36">
        <v>42095</v>
      </c>
    </row>
    <row r="85" spans="1:9" ht="14.5" thickBot="1" x14ac:dyDescent="0.35">
      <c r="A85" s="10">
        <v>1147</v>
      </c>
      <c r="B85" s="11" t="s">
        <v>201</v>
      </c>
      <c r="C85" s="29" t="s">
        <v>50</v>
      </c>
      <c r="D85" s="47">
        <v>4300.29</v>
      </c>
      <c r="E85" s="55"/>
      <c r="F85" s="45">
        <v>279.51884999999999</v>
      </c>
      <c r="G85" s="45">
        <v>4020.77115</v>
      </c>
      <c r="H85" s="32">
        <v>42248</v>
      </c>
      <c r="I85" s="36">
        <v>42248</v>
      </c>
    </row>
    <row r="86" spans="1:9" ht="14.5" thickBot="1" x14ac:dyDescent="0.35">
      <c r="A86" s="10">
        <v>1243</v>
      </c>
      <c r="B86" s="11" t="s">
        <v>205</v>
      </c>
      <c r="C86" s="5" t="s">
        <v>178</v>
      </c>
      <c r="D86" s="47">
        <v>8826.58</v>
      </c>
      <c r="E86" s="55"/>
      <c r="F86" s="45">
        <v>573.72770000000003</v>
      </c>
      <c r="G86" s="45">
        <v>8252.8523000000005</v>
      </c>
      <c r="H86" s="32">
        <v>44593</v>
      </c>
      <c r="I86" s="36">
        <v>44593</v>
      </c>
    </row>
    <row r="87" spans="1:9" ht="14.5" thickBot="1" x14ac:dyDescent="0.35">
      <c r="A87" s="10">
        <v>1211</v>
      </c>
      <c r="B87" s="11" t="s">
        <v>201</v>
      </c>
      <c r="C87" s="29" t="s">
        <v>140</v>
      </c>
      <c r="D87" s="47">
        <v>4769.3900000000003</v>
      </c>
      <c r="E87" s="55"/>
      <c r="F87" s="45">
        <v>310.01035000000002</v>
      </c>
      <c r="G87" s="45">
        <v>4459.3796500000008</v>
      </c>
      <c r="H87" s="32">
        <v>43891</v>
      </c>
      <c r="I87" s="36">
        <v>43891</v>
      </c>
    </row>
    <row r="88" spans="1:9" ht="14.5" thickBot="1" x14ac:dyDescent="0.35">
      <c r="A88" s="10">
        <v>1044</v>
      </c>
      <c r="B88" s="11" t="s">
        <v>205</v>
      </c>
      <c r="C88" s="29" t="s">
        <v>256</v>
      </c>
      <c r="D88" s="47">
        <v>8969.4</v>
      </c>
      <c r="E88" s="55"/>
      <c r="F88" s="45">
        <v>583.01099999999997</v>
      </c>
      <c r="G88" s="45">
        <v>8386.3889999999992</v>
      </c>
      <c r="H88" s="32">
        <v>40238</v>
      </c>
      <c r="I88" s="36">
        <v>40238</v>
      </c>
    </row>
    <row r="89" spans="1:9" ht="14.5" thickBot="1" x14ac:dyDescent="0.35">
      <c r="A89" s="16">
        <v>1310</v>
      </c>
      <c r="B89" s="11" t="s">
        <v>203</v>
      </c>
      <c r="C89" s="40" t="s">
        <v>268</v>
      </c>
      <c r="D89" s="47">
        <v>2696.23</v>
      </c>
      <c r="E89" s="55"/>
      <c r="F89" s="45">
        <v>175.25495000000001</v>
      </c>
      <c r="G89" s="45">
        <v>2520.97505</v>
      </c>
      <c r="H89" s="32"/>
      <c r="I89" s="36">
        <v>45717</v>
      </c>
    </row>
    <row r="90" spans="1:9" ht="14.5" thickBot="1" x14ac:dyDescent="0.35">
      <c r="A90" s="10">
        <v>1298</v>
      </c>
      <c r="B90" s="11" t="s">
        <v>207</v>
      </c>
      <c r="C90" s="5" t="s">
        <v>247</v>
      </c>
      <c r="D90" s="47">
        <v>577.67999999999995</v>
      </c>
      <c r="E90" s="55"/>
      <c r="F90" s="45">
        <v>37.549199999999999</v>
      </c>
      <c r="G90" s="45">
        <v>540.13079999999991</v>
      </c>
      <c r="H90" s="32">
        <v>45323</v>
      </c>
      <c r="I90" s="36">
        <v>45323</v>
      </c>
    </row>
    <row r="91" spans="1:9" ht="14.5" thickBot="1" x14ac:dyDescent="0.35">
      <c r="A91" s="10">
        <v>1136</v>
      </c>
      <c r="B91" s="11" t="s">
        <v>205</v>
      </c>
      <c r="C91" s="29" t="s">
        <v>51</v>
      </c>
      <c r="D91" s="47">
        <v>2705.84</v>
      </c>
      <c r="E91" s="55"/>
      <c r="F91" s="45">
        <v>175.87960000000001</v>
      </c>
      <c r="G91" s="45">
        <v>2529.9603999999999</v>
      </c>
      <c r="H91" s="32">
        <v>42095</v>
      </c>
      <c r="I91" s="36">
        <v>42095</v>
      </c>
    </row>
    <row r="92" spans="1:9" ht="14.5" thickBot="1" x14ac:dyDescent="0.35">
      <c r="A92" s="10">
        <v>1235</v>
      </c>
      <c r="B92" s="11" t="s">
        <v>201</v>
      </c>
      <c r="C92" s="5" t="s">
        <v>170</v>
      </c>
      <c r="D92" s="47">
        <v>2058.2199999999998</v>
      </c>
      <c r="E92" s="55"/>
      <c r="F92" s="45">
        <v>133.7843</v>
      </c>
      <c r="G92" s="45">
        <v>1924.4356999999998</v>
      </c>
      <c r="H92" s="32">
        <v>44270</v>
      </c>
      <c r="I92" s="36">
        <v>44270</v>
      </c>
    </row>
    <row r="93" spans="1:9" ht="14.5" thickBot="1" x14ac:dyDescent="0.35">
      <c r="A93" s="10">
        <v>1218</v>
      </c>
      <c r="B93" s="11" t="s">
        <v>200</v>
      </c>
      <c r="C93" s="5" t="s">
        <v>156</v>
      </c>
      <c r="D93" s="47">
        <v>2958.45</v>
      </c>
      <c r="E93" s="55"/>
      <c r="F93" s="45">
        <v>192.29925</v>
      </c>
      <c r="G93" s="45">
        <v>2766.1507499999998</v>
      </c>
      <c r="H93" s="32">
        <v>44270</v>
      </c>
      <c r="I93" s="36">
        <v>44270</v>
      </c>
    </row>
    <row r="94" spans="1:9" ht="14.5" thickBot="1" x14ac:dyDescent="0.35">
      <c r="A94" s="10">
        <v>1177</v>
      </c>
      <c r="B94" s="11" t="s">
        <v>203</v>
      </c>
      <c r="C94" s="29" t="s">
        <v>52</v>
      </c>
      <c r="D94" s="47">
        <v>4007.25</v>
      </c>
      <c r="E94" s="55"/>
      <c r="F94" s="45">
        <v>260.47125</v>
      </c>
      <c r="G94" s="45">
        <v>3746.7787499999999</v>
      </c>
      <c r="H94" s="32">
        <v>43132</v>
      </c>
      <c r="I94" s="36">
        <v>43132</v>
      </c>
    </row>
    <row r="95" spans="1:9" ht="14.5" thickBot="1" x14ac:dyDescent="0.35">
      <c r="A95" s="10">
        <v>1135</v>
      </c>
      <c r="B95" s="11" t="s">
        <v>205</v>
      </c>
      <c r="C95" s="29" t="s">
        <v>53</v>
      </c>
      <c r="D95" s="47">
        <v>8376.01</v>
      </c>
      <c r="E95" s="55"/>
      <c r="F95" s="45">
        <v>544.44065000000001</v>
      </c>
      <c r="G95" s="45">
        <v>7831.5693499999998</v>
      </c>
      <c r="H95" s="32">
        <v>42095</v>
      </c>
      <c r="I95" s="36">
        <v>42095</v>
      </c>
    </row>
    <row r="96" spans="1:9" ht="14.5" thickBot="1" x14ac:dyDescent="0.35">
      <c r="A96" s="10">
        <v>1250</v>
      </c>
      <c r="B96" s="11" t="s">
        <v>203</v>
      </c>
      <c r="C96" s="5" t="s">
        <v>185</v>
      </c>
      <c r="D96" s="47">
        <v>3724.77</v>
      </c>
      <c r="E96" s="55"/>
      <c r="F96" s="45">
        <v>242.11005</v>
      </c>
      <c r="G96" s="45">
        <v>3482.6599500000002</v>
      </c>
      <c r="H96" s="32">
        <v>44593</v>
      </c>
      <c r="I96" s="36">
        <v>44593</v>
      </c>
    </row>
    <row r="97" spans="1:9" ht="14.5" thickBot="1" x14ac:dyDescent="0.35">
      <c r="A97" s="16">
        <v>1317</v>
      </c>
      <c r="B97" s="11" t="s">
        <v>203</v>
      </c>
      <c r="C97" s="38" t="s">
        <v>275</v>
      </c>
      <c r="D97" s="47">
        <v>2903.6</v>
      </c>
      <c r="E97" s="55"/>
      <c r="F97" s="45">
        <v>188.73400000000001</v>
      </c>
      <c r="G97" s="45">
        <v>2714.866</v>
      </c>
      <c r="H97" s="32"/>
      <c r="I97" s="36">
        <v>45717</v>
      </c>
    </row>
    <row r="98" spans="1:9" ht="14.5" thickBot="1" x14ac:dyDescent="0.35">
      <c r="A98" s="10">
        <v>1079</v>
      </c>
      <c r="B98" s="11" t="s">
        <v>203</v>
      </c>
      <c r="C98" s="29" t="s">
        <v>54</v>
      </c>
      <c r="D98" s="47">
        <v>3770.15</v>
      </c>
      <c r="E98" s="55"/>
      <c r="F98" s="45">
        <v>245.05975000000001</v>
      </c>
      <c r="G98" s="45">
        <v>3525.0902500000002</v>
      </c>
      <c r="H98" s="32">
        <v>40909</v>
      </c>
      <c r="I98" s="36">
        <v>40909</v>
      </c>
    </row>
    <row r="99" spans="1:9" ht="14.5" thickBot="1" x14ac:dyDescent="0.35">
      <c r="A99" s="10">
        <v>1190</v>
      </c>
      <c r="B99" s="11" t="s">
        <v>207</v>
      </c>
      <c r="C99" s="29" t="s">
        <v>55</v>
      </c>
      <c r="D99" s="47">
        <v>2211.37</v>
      </c>
      <c r="E99" s="55"/>
      <c r="F99" s="45">
        <v>143.73904999999999</v>
      </c>
      <c r="G99" s="45">
        <v>2067.6309499999998</v>
      </c>
      <c r="H99" s="32">
        <v>43525</v>
      </c>
      <c r="I99" s="36">
        <v>43525</v>
      </c>
    </row>
    <row r="100" spans="1:9" ht="14.5" thickBot="1" x14ac:dyDescent="0.35">
      <c r="A100" s="10">
        <v>1212</v>
      </c>
      <c r="B100" s="11" t="s">
        <v>201</v>
      </c>
      <c r="C100" s="29" t="s">
        <v>139</v>
      </c>
      <c r="D100" s="47">
        <v>2564.84</v>
      </c>
      <c r="E100" s="55"/>
      <c r="F100" s="45">
        <v>166.71460000000002</v>
      </c>
      <c r="G100" s="45">
        <v>2398.1253999999999</v>
      </c>
      <c r="H100" s="32">
        <v>43891</v>
      </c>
      <c r="I100" s="36">
        <v>43891</v>
      </c>
    </row>
    <row r="101" spans="1:9" ht="14.5" thickBot="1" x14ac:dyDescent="0.35">
      <c r="A101" s="10">
        <v>1174</v>
      </c>
      <c r="B101" s="11" t="s">
        <v>203</v>
      </c>
      <c r="C101" s="29" t="s">
        <v>56</v>
      </c>
      <c r="D101" s="47">
        <v>3352.03</v>
      </c>
      <c r="E101" s="55"/>
      <c r="F101" s="45">
        <v>217.88195000000002</v>
      </c>
      <c r="G101" s="45">
        <v>3134.1480500000002</v>
      </c>
      <c r="H101" s="32">
        <v>43132</v>
      </c>
      <c r="I101" s="36">
        <v>43132</v>
      </c>
    </row>
    <row r="102" spans="1:9" ht="14.5" thickBot="1" x14ac:dyDescent="0.35">
      <c r="A102" s="10">
        <v>1258</v>
      </c>
      <c r="B102" s="11" t="s">
        <v>205</v>
      </c>
      <c r="C102" s="5" t="s">
        <v>190</v>
      </c>
      <c r="D102" s="47">
        <v>324.37</v>
      </c>
      <c r="E102" s="55"/>
      <c r="F102" s="45">
        <v>21.084050000000001</v>
      </c>
      <c r="G102" s="45">
        <v>303.28595000000001</v>
      </c>
      <c r="H102" s="32">
        <v>44593</v>
      </c>
      <c r="I102" s="36">
        <v>44593</v>
      </c>
    </row>
    <row r="103" spans="1:9" ht="14.5" thickBot="1" x14ac:dyDescent="0.35">
      <c r="A103" s="10">
        <v>1246</v>
      </c>
      <c r="B103" s="11" t="s">
        <v>201</v>
      </c>
      <c r="C103" s="5" t="s">
        <v>181</v>
      </c>
      <c r="D103" s="48">
        <v>75.650000000000006</v>
      </c>
      <c r="E103" s="55"/>
      <c r="F103" s="45">
        <v>4.9172500000000001</v>
      </c>
      <c r="G103" s="45">
        <v>70.73275000000001</v>
      </c>
      <c r="H103" s="32">
        <v>44593</v>
      </c>
      <c r="I103" s="36">
        <v>44593</v>
      </c>
    </row>
    <row r="104" spans="1:9" ht="14.5" thickBot="1" x14ac:dyDescent="0.35">
      <c r="A104" s="16">
        <v>1313</v>
      </c>
      <c r="B104" s="11" t="s">
        <v>202</v>
      </c>
      <c r="C104" s="38" t="s">
        <v>271</v>
      </c>
      <c r="D104" s="56">
        <v>4088.5599999999995</v>
      </c>
      <c r="E104" s="55">
        <v>12000</v>
      </c>
      <c r="F104" s="45">
        <v>1045.7564</v>
      </c>
      <c r="G104" s="45">
        <v>15042.803599999999</v>
      </c>
      <c r="H104" s="32"/>
      <c r="I104" s="36">
        <v>45717</v>
      </c>
    </row>
    <row r="105" spans="1:9" ht="14.5" thickBot="1" x14ac:dyDescent="0.35">
      <c r="A105" s="16">
        <v>1318</v>
      </c>
      <c r="B105" s="11" t="s">
        <v>200</v>
      </c>
      <c r="C105" s="38" t="s">
        <v>276</v>
      </c>
      <c r="D105" s="57">
        <v>2665.25</v>
      </c>
      <c r="E105" s="55"/>
      <c r="F105" s="45">
        <v>173.24125000000001</v>
      </c>
      <c r="G105" s="45">
        <v>2492.00875</v>
      </c>
      <c r="H105" s="32"/>
      <c r="I105" s="36">
        <v>45717</v>
      </c>
    </row>
    <row r="106" spans="1:9" ht="14.5" thickBot="1" x14ac:dyDescent="0.35">
      <c r="A106" s="10">
        <v>1187</v>
      </c>
      <c r="B106" s="11" t="s">
        <v>199</v>
      </c>
      <c r="C106" s="29" t="s">
        <v>57</v>
      </c>
      <c r="D106" s="47">
        <v>92.13</v>
      </c>
      <c r="E106" s="55"/>
      <c r="F106" s="45">
        <v>5.9884500000000003</v>
      </c>
      <c r="G106" s="45">
        <v>1.5499999999946112E-3</v>
      </c>
      <c r="H106" s="32">
        <v>43525</v>
      </c>
      <c r="I106" s="36">
        <v>43525</v>
      </c>
    </row>
    <row r="107" spans="1:9" ht="14.5" thickBot="1" x14ac:dyDescent="0.35">
      <c r="A107" s="10">
        <v>1127</v>
      </c>
      <c r="B107" s="11" t="s">
        <v>200</v>
      </c>
      <c r="C107" s="29" t="s">
        <v>58</v>
      </c>
      <c r="D107" s="47">
        <v>4554.29</v>
      </c>
      <c r="E107" s="55"/>
      <c r="F107" s="45">
        <v>296.02885000000003</v>
      </c>
      <c r="G107" s="45">
        <v>4258.2611500000003</v>
      </c>
      <c r="H107" s="32">
        <v>41730</v>
      </c>
      <c r="I107" s="36">
        <v>41730</v>
      </c>
    </row>
    <row r="108" spans="1:9" ht="14.5" thickBot="1" x14ac:dyDescent="0.35">
      <c r="A108" s="10">
        <v>1293</v>
      </c>
      <c r="B108" s="11" t="s">
        <v>207</v>
      </c>
      <c r="C108" s="5" t="s">
        <v>242</v>
      </c>
      <c r="D108" s="47">
        <v>4147.62</v>
      </c>
      <c r="E108" s="55"/>
      <c r="F108" s="45">
        <v>269.59530000000001</v>
      </c>
      <c r="G108" s="45">
        <v>3878.0246999999999</v>
      </c>
      <c r="H108" s="32">
        <v>45323</v>
      </c>
      <c r="I108" s="36">
        <v>45323</v>
      </c>
    </row>
    <row r="109" spans="1:9" ht="14.5" thickBot="1" x14ac:dyDescent="0.35">
      <c r="A109" s="10">
        <v>1267</v>
      </c>
      <c r="B109" s="11" t="s">
        <v>205</v>
      </c>
      <c r="C109" s="5" t="s">
        <v>229</v>
      </c>
      <c r="D109" s="47">
        <v>2823.19</v>
      </c>
      <c r="E109" s="55"/>
      <c r="F109" s="45">
        <v>183.50735</v>
      </c>
      <c r="G109" s="45">
        <v>2639.6826500000002</v>
      </c>
      <c r="H109" s="32">
        <v>44958</v>
      </c>
      <c r="I109" s="36">
        <v>44958</v>
      </c>
    </row>
    <row r="110" spans="1:9" ht="14.5" thickBot="1" x14ac:dyDescent="0.35">
      <c r="A110" s="10">
        <v>1303</v>
      </c>
      <c r="B110" s="11" t="s">
        <v>205</v>
      </c>
      <c r="C110" s="5" t="s">
        <v>252</v>
      </c>
      <c r="D110" s="47">
        <v>3255.38</v>
      </c>
      <c r="E110" s="55"/>
      <c r="F110" s="45">
        <v>211.59970000000001</v>
      </c>
      <c r="G110" s="45">
        <v>3043.7802999999999</v>
      </c>
      <c r="H110" s="32">
        <v>45323</v>
      </c>
      <c r="I110" s="36">
        <v>45323</v>
      </c>
    </row>
    <row r="111" spans="1:9" ht="14.5" thickBot="1" x14ac:dyDescent="0.35">
      <c r="A111" s="10">
        <v>1155</v>
      </c>
      <c r="B111" s="11" t="s">
        <v>205</v>
      </c>
      <c r="C111" s="29" t="s">
        <v>59</v>
      </c>
      <c r="D111" s="47">
        <v>3756.73</v>
      </c>
      <c r="E111" s="55"/>
      <c r="F111" s="45">
        <v>244.18745000000001</v>
      </c>
      <c r="G111" s="45">
        <v>3512.5425500000001</v>
      </c>
      <c r="H111" s="32">
        <v>42401</v>
      </c>
      <c r="I111" s="36">
        <v>42401</v>
      </c>
    </row>
    <row r="112" spans="1:9" ht="14.5" thickBot="1" x14ac:dyDescent="0.35">
      <c r="A112" s="10">
        <v>1035</v>
      </c>
      <c r="B112" s="11" t="s">
        <v>199</v>
      </c>
      <c r="C112" s="29" t="s">
        <v>60</v>
      </c>
      <c r="D112" s="47">
        <v>2345.29</v>
      </c>
      <c r="E112" s="55"/>
      <c r="F112" s="45">
        <v>152.44385</v>
      </c>
      <c r="G112" s="45">
        <v>2192.8461499999999</v>
      </c>
      <c r="H112" s="32">
        <v>40148</v>
      </c>
      <c r="I112" s="36">
        <v>40148</v>
      </c>
    </row>
    <row r="113" spans="1:9" ht="14.5" thickBot="1" x14ac:dyDescent="0.35">
      <c r="A113" s="10">
        <v>1011</v>
      </c>
      <c r="B113" s="11" t="s">
        <v>205</v>
      </c>
      <c r="C113" s="29" t="s">
        <v>61</v>
      </c>
      <c r="D113" s="47">
        <v>3762.33</v>
      </c>
      <c r="E113" s="55"/>
      <c r="F113" s="45">
        <v>244.55145000000002</v>
      </c>
      <c r="G113" s="45">
        <v>3517.77855</v>
      </c>
      <c r="H113" s="32">
        <v>40148</v>
      </c>
      <c r="I113" s="36">
        <v>40148</v>
      </c>
    </row>
    <row r="114" spans="1:9" ht="14.5" thickBot="1" x14ac:dyDescent="0.35">
      <c r="A114" s="10">
        <v>1253</v>
      </c>
      <c r="B114" s="11" t="s">
        <v>204</v>
      </c>
      <c r="C114" s="5" t="s">
        <v>188</v>
      </c>
      <c r="D114" s="47">
        <v>121.6</v>
      </c>
      <c r="E114" s="55"/>
      <c r="F114" s="45">
        <v>7.9039999999999999</v>
      </c>
      <c r="G114" s="45">
        <v>113.696</v>
      </c>
      <c r="H114" s="32">
        <v>44593</v>
      </c>
      <c r="I114" s="36">
        <v>44593</v>
      </c>
    </row>
    <row r="115" spans="1:9" ht="14.5" thickBot="1" x14ac:dyDescent="0.35">
      <c r="A115" s="10">
        <v>1100</v>
      </c>
      <c r="B115" s="11" t="s">
        <v>202</v>
      </c>
      <c r="C115" s="29" t="s">
        <v>62</v>
      </c>
      <c r="D115" s="47">
        <v>16513.66</v>
      </c>
      <c r="E115" s="55"/>
      <c r="F115" s="45">
        <v>1073.3878999999999</v>
      </c>
      <c r="G115" s="45">
        <v>15440.2721</v>
      </c>
      <c r="H115" s="32">
        <v>41306</v>
      </c>
      <c r="I115" s="36">
        <v>41306</v>
      </c>
    </row>
    <row r="116" spans="1:9" ht="14.5" thickBot="1" x14ac:dyDescent="0.35">
      <c r="A116" s="10">
        <v>1229</v>
      </c>
      <c r="B116" s="11" t="s">
        <v>203</v>
      </c>
      <c r="C116" s="5" t="s">
        <v>166</v>
      </c>
      <c r="D116" s="47">
        <v>4475.8900000000003</v>
      </c>
      <c r="E116" s="55"/>
      <c r="F116" s="45">
        <v>290.93285000000003</v>
      </c>
      <c r="G116" s="45">
        <v>4184.9571500000002</v>
      </c>
      <c r="H116" s="32">
        <v>44270</v>
      </c>
      <c r="I116" s="36">
        <v>44270</v>
      </c>
    </row>
    <row r="117" spans="1:9" ht="14.5" thickBot="1" x14ac:dyDescent="0.35">
      <c r="A117" s="10">
        <v>1209</v>
      </c>
      <c r="B117" s="11" t="s">
        <v>203</v>
      </c>
      <c r="C117" s="29" t="s">
        <v>141</v>
      </c>
      <c r="D117" s="47">
        <v>4992.87</v>
      </c>
      <c r="E117" s="55"/>
      <c r="F117" s="45">
        <v>324.53654999999998</v>
      </c>
      <c r="G117" s="45">
        <v>4668.3334500000001</v>
      </c>
      <c r="H117" s="32">
        <v>43891</v>
      </c>
      <c r="I117" s="36">
        <v>43891</v>
      </c>
    </row>
    <row r="118" spans="1:9" ht="14.5" thickBot="1" x14ac:dyDescent="0.35">
      <c r="A118" s="10">
        <v>1299</v>
      </c>
      <c r="B118" s="11" t="s">
        <v>201</v>
      </c>
      <c r="C118" s="5" t="s">
        <v>248</v>
      </c>
      <c r="D118" s="47">
        <v>2894.72</v>
      </c>
      <c r="E118" s="55"/>
      <c r="F118" s="45">
        <v>188.1568</v>
      </c>
      <c r="G118" s="45">
        <v>2706.5631999999996</v>
      </c>
      <c r="H118" s="32">
        <v>45323</v>
      </c>
      <c r="I118" s="36">
        <v>45323</v>
      </c>
    </row>
    <row r="119" spans="1:9" ht="14.5" thickBot="1" x14ac:dyDescent="0.35">
      <c r="A119" s="16">
        <v>1314</v>
      </c>
      <c r="B119" s="11" t="s">
        <v>201</v>
      </c>
      <c r="C119" s="38" t="s">
        <v>272</v>
      </c>
      <c r="D119" s="47">
        <v>1888.61</v>
      </c>
      <c r="E119" s="55"/>
      <c r="F119" s="45">
        <v>122.75964999999999</v>
      </c>
      <c r="G119" s="45">
        <v>1765.8503499999999</v>
      </c>
      <c r="H119" s="32"/>
      <c r="I119" s="36">
        <v>45717</v>
      </c>
    </row>
    <row r="120" spans="1:9" ht="14.5" thickBot="1" x14ac:dyDescent="0.35">
      <c r="A120" s="10">
        <v>1157</v>
      </c>
      <c r="B120" s="11" t="s">
        <v>202</v>
      </c>
      <c r="C120" s="29" t="s">
        <v>63</v>
      </c>
      <c r="D120" s="47">
        <v>4571.63</v>
      </c>
      <c r="E120" s="55"/>
      <c r="F120" s="45">
        <v>297.15595000000002</v>
      </c>
      <c r="G120" s="45">
        <v>4274.4740499999998</v>
      </c>
      <c r="H120" s="32">
        <v>42401</v>
      </c>
      <c r="I120" s="36">
        <v>42401</v>
      </c>
    </row>
    <row r="121" spans="1:9" ht="14.5" thickBot="1" x14ac:dyDescent="0.35">
      <c r="A121" s="10">
        <v>1216</v>
      </c>
      <c r="B121" s="11" t="s">
        <v>206</v>
      </c>
      <c r="C121" s="5" t="s">
        <v>154</v>
      </c>
      <c r="D121" s="47">
        <v>7808.69</v>
      </c>
      <c r="E121" s="55"/>
      <c r="F121" s="45">
        <v>507.56484999999998</v>
      </c>
      <c r="G121" s="45">
        <v>7301.1251499999998</v>
      </c>
      <c r="H121" s="32">
        <v>44270</v>
      </c>
      <c r="I121" s="36">
        <v>44270</v>
      </c>
    </row>
    <row r="122" spans="1:9" ht="14.5" thickBot="1" x14ac:dyDescent="0.35">
      <c r="A122" s="10">
        <v>1255</v>
      </c>
      <c r="B122" s="11" t="s">
        <v>203</v>
      </c>
      <c r="C122" s="5" t="s">
        <v>189</v>
      </c>
      <c r="D122" s="47">
        <v>4127.34</v>
      </c>
      <c r="E122" s="55"/>
      <c r="F122" s="45">
        <v>268.27710000000002</v>
      </c>
      <c r="G122" s="45">
        <v>3859.0628999999999</v>
      </c>
      <c r="H122" s="32">
        <v>44593</v>
      </c>
      <c r="I122" s="36">
        <v>44593</v>
      </c>
    </row>
    <row r="123" spans="1:9" ht="14.5" thickBot="1" x14ac:dyDescent="0.35">
      <c r="A123" s="10">
        <v>1170</v>
      </c>
      <c r="B123" s="11" t="s">
        <v>207</v>
      </c>
      <c r="C123" s="29" t="s">
        <v>257</v>
      </c>
      <c r="D123" s="47">
        <v>7546.83</v>
      </c>
      <c r="E123" s="55"/>
      <c r="F123" s="45">
        <v>490.54395</v>
      </c>
      <c r="G123" s="45">
        <v>7056.2860499999997</v>
      </c>
      <c r="H123" s="32">
        <v>43132</v>
      </c>
      <c r="I123" s="36">
        <v>43132</v>
      </c>
    </row>
    <row r="124" spans="1:9" ht="14.5" thickBot="1" x14ac:dyDescent="0.35">
      <c r="A124" s="10">
        <v>1291</v>
      </c>
      <c r="B124" s="11" t="s">
        <v>206</v>
      </c>
      <c r="C124" s="5" t="s">
        <v>240</v>
      </c>
      <c r="D124" s="47">
        <v>467.79</v>
      </c>
      <c r="E124" s="55"/>
      <c r="F124" s="45">
        <v>30.406350000000003</v>
      </c>
      <c r="G124" s="45">
        <v>437.38364999999999</v>
      </c>
      <c r="H124" s="32">
        <v>45323</v>
      </c>
      <c r="I124" s="36">
        <v>45323</v>
      </c>
    </row>
    <row r="125" spans="1:9" ht="14.5" thickBot="1" x14ac:dyDescent="0.35">
      <c r="A125" s="10">
        <v>1115</v>
      </c>
      <c r="B125" s="11" t="s">
        <v>200</v>
      </c>
      <c r="C125" s="29" t="s">
        <v>64</v>
      </c>
      <c r="D125" s="47">
        <v>11237.34</v>
      </c>
      <c r="E125" s="55"/>
      <c r="F125" s="45">
        <v>730.4271</v>
      </c>
      <c r="G125" s="45">
        <v>10506.912899999999</v>
      </c>
      <c r="H125" s="32">
        <v>41306</v>
      </c>
      <c r="I125" s="36">
        <v>41306</v>
      </c>
    </row>
    <row r="126" spans="1:9" ht="14.5" thickBot="1" x14ac:dyDescent="0.35">
      <c r="A126" s="10">
        <v>1061</v>
      </c>
      <c r="B126" s="11" t="s">
        <v>203</v>
      </c>
      <c r="C126" s="29" t="s">
        <v>65</v>
      </c>
      <c r="D126" s="47">
        <v>4220.24</v>
      </c>
      <c r="E126" s="55"/>
      <c r="F126" s="45">
        <v>274.31560000000002</v>
      </c>
      <c r="G126" s="45">
        <v>3945.9243999999999</v>
      </c>
      <c r="H126" s="32">
        <v>40391</v>
      </c>
      <c r="I126" s="36">
        <v>40391</v>
      </c>
    </row>
    <row r="127" spans="1:9" ht="14.5" thickBot="1" x14ac:dyDescent="0.35">
      <c r="A127" s="10">
        <v>1238</v>
      </c>
      <c r="B127" s="11" t="s">
        <v>202</v>
      </c>
      <c r="C127" s="5" t="s">
        <v>173</v>
      </c>
      <c r="D127" s="47">
        <v>4836.4399999999996</v>
      </c>
      <c r="E127" s="55"/>
      <c r="F127" s="45">
        <v>314.36859999999996</v>
      </c>
      <c r="G127" s="45">
        <v>4522.0713999999998</v>
      </c>
      <c r="H127" s="32">
        <v>44270</v>
      </c>
      <c r="I127" s="36">
        <v>44270</v>
      </c>
    </row>
    <row r="128" spans="1:9" ht="14.5" thickBot="1" x14ac:dyDescent="0.35">
      <c r="A128" s="10">
        <v>1273</v>
      </c>
      <c r="B128" s="11" t="s">
        <v>201</v>
      </c>
      <c r="C128" s="5" t="s">
        <v>216</v>
      </c>
      <c r="D128" s="47">
        <v>2554.7800000000002</v>
      </c>
      <c r="E128" s="55"/>
      <c r="F128" s="45">
        <v>166.06070000000003</v>
      </c>
      <c r="G128" s="45">
        <v>2388.7193000000002</v>
      </c>
      <c r="H128" s="32">
        <v>44958</v>
      </c>
      <c r="I128" s="36">
        <v>44958</v>
      </c>
    </row>
    <row r="129" spans="1:9" ht="14.5" thickBot="1" x14ac:dyDescent="0.35">
      <c r="A129" s="10">
        <v>1264</v>
      </c>
      <c r="B129" s="11" t="s">
        <v>205</v>
      </c>
      <c r="C129" s="5" t="s">
        <v>195</v>
      </c>
      <c r="D129" s="47">
        <v>11597.98</v>
      </c>
      <c r="E129" s="55"/>
      <c r="F129" s="45">
        <v>753.86869999999999</v>
      </c>
      <c r="G129" s="45">
        <v>10844.1113</v>
      </c>
      <c r="H129" s="32">
        <v>44593</v>
      </c>
      <c r="I129" s="36">
        <v>44593</v>
      </c>
    </row>
    <row r="130" spans="1:9" ht="14.5" thickBot="1" x14ac:dyDescent="0.35">
      <c r="A130" s="10">
        <v>1072</v>
      </c>
      <c r="B130" s="11" t="s">
        <v>206</v>
      </c>
      <c r="C130" s="29" t="s">
        <v>66</v>
      </c>
      <c r="D130" s="47">
        <v>9895.64</v>
      </c>
      <c r="E130" s="55"/>
      <c r="F130" s="45">
        <v>643.21659999999997</v>
      </c>
      <c r="G130" s="45">
        <v>9252.4233999999997</v>
      </c>
      <c r="H130" s="32">
        <v>40909</v>
      </c>
      <c r="I130" s="36">
        <v>40909</v>
      </c>
    </row>
    <row r="131" spans="1:9" ht="14.5" thickBot="1" x14ac:dyDescent="0.35">
      <c r="A131" s="10">
        <v>1194</v>
      </c>
      <c r="B131" s="11" t="s">
        <v>206</v>
      </c>
      <c r="C131" s="29" t="s">
        <v>152</v>
      </c>
      <c r="D131" s="47">
        <v>15831.63</v>
      </c>
      <c r="E131" s="55"/>
      <c r="F131" s="45">
        <v>1029.0559499999999</v>
      </c>
      <c r="G131" s="45">
        <v>14802.574049999999</v>
      </c>
      <c r="H131" s="32">
        <v>43891</v>
      </c>
      <c r="I131" s="36">
        <v>43891</v>
      </c>
    </row>
    <row r="132" spans="1:9" ht="14.5" thickBot="1" x14ac:dyDescent="0.35">
      <c r="A132" s="10">
        <v>1223</v>
      </c>
      <c r="B132" s="11" t="s">
        <v>204</v>
      </c>
      <c r="C132" s="5" t="s">
        <v>160</v>
      </c>
      <c r="D132" s="47">
        <v>2684.32</v>
      </c>
      <c r="E132" s="55"/>
      <c r="F132" s="45">
        <v>174.48080000000002</v>
      </c>
      <c r="G132" s="45">
        <v>2509.8392000000003</v>
      </c>
      <c r="H132" s="32">
        <v>44270</v>
      </c>
      <c r="I132" s="36">
        <v>44270</v>
      </c>
    </row>
    <row r="133" spans="1:9" ht="14.5" thickBot="1" x14ac:dyDescent="0.35">
      <c r="A133" s="10">
        <v>1274</v>
      </c>
      <c r="B133" s="11" t="s">
        <v>200</v>
      </c>
      <c r="C133" s="5" t="s">
        <v>217</v>
      </c>
      <c r="D133" s="47">
        <v>3001.09</v>
      </c>
      <c r="E133" s="55"/>
      <c r="F133" s="45">
        <v>195.07085000000001</v>
      </c>
      <c r="G133" s="45">
        <v>2806.0191500000001</v>
      </c>
      <c r="H133" s="32">
        <v>44958</v>
      </c>
      <c r="I133" s="36">
        <v>44958</v>
      </c>
    </row>
    <row r="134" spans="1:9" ht="14.5" thickBot="1" x14ac:dyDescent="0.35">
      <c r="A134" s="10">
        <v>1082</v>
      </c>
      <c r="B134" s="11" t="s">
        <v>203</v>
      </c>
      <c r="C134" s="29" t="s">
        <v>67</v>
      </c>
      <c r="D134" s="47">
        <v>12956.86</v>
      </c>
      <c r="E134" s="55"/>
      <c r="F134" s="45">
        <v>842.19590000000005</v>
      </c>
      <c r="G134" s="45">
        <v>12114.6641</v>
      </c>
      <c r="H134" s="32">
        <v>40909</v>
      </c>
      <c r="I134" s="36">
        <v>40909</v>
      </c>
    </row>
    <row r="135" spans="1:9" ht="14.5" thickBot="1" x14ac:dyDescent="0.35">
      <c r="A135" s="10">
        <v>1201</v>
      </c>
      <c r="B135" s="11" t="s">
        <v>204</v>
      </c>
      <c r="C135" s="29" t="s">
        <v>147</v>
      </c>
      <c r="D135" s="47">
        <v>118.88</v>
      </c>
      <c r="E135" s="55"/>
      <c r="F135" s="45">
        <v>7.7271999999999998</v>
      </c>
      <c r="G135" s="45">
        <v>111.1528</v>
      </c>
      <c r="H135" s="32">
        <v>43891</v>
      </c>
      <c r="I135" s="36">
        <v>43891</v>
      </c>
    </row>
    <row r="136" spans="1:9" ht="14.5" thickBot="1" x14ac:dyDescent="0.35">
      <c r="A136" s="10">
        <v>1215</v>
      </c>
      <c r="B136" s="11" t="s">
        <v>206</v>
      </c>
      <c r="C136" s="5" t="s">
        <v>153</v>
      </c>
      <c r="D136" s="47">
        <v>150.18</v>
      </c>
      <c r="E136" s="55"/>
      <c r="F136" s="45">
        <v>9.7617000000000012</v>
      </c>
      <c r="G136" s="45">
        <v>140.41830000000002</v>
      </c>
      <c r="H136" s="32">
        <v>44270</v>
      </c>
      <c r="I136" s="36">
        <v>44270</v>
      </c>
    </row>
    <row r="137" spans="1:9" ht="14.5" thickBot="1" x14ac:dyDescent="0.35">
      <c r="A137" s="10">
        <v>1050</v>
      </c>
      <c r="B137" s="11" t="s">
        <v>204</v>
      </c>
      <c r="C137" s="29" t="s">
        <v>68</v>
      </c>
      <c r="D137" s="47">
        <v>3021.46</v>
      </c>
      <c r="E137" s="55"/>
      <c r="F137" s="45">
        <v>196.39490000000001</v>
      </c>
      <c r="G137" s="45">
        <v>2825.0650999999998</v>
      </c>
      <c r="H137" s="32">
        <v>41730</v>
      </c>
      <c r="I137" s="36">
        <v>41730</v>
      </c>
    </row>
    <row r="138" spans="1:9" ht="14.5" thickBot="1" x14ac:dyDescent="0.35">
      <c r="A138" s="12">
        <v>1185</v>
      </c>
      <c r="B138" s="11" t="s">
        <v>205</v>
      </c>
      <c r="C138" s="29" t="s">
        <v>261</v>
      </c>
      <c r="D138" s="47">
        <v>8101.21</v>
      </c>
      <c r="E138" s="55"/>
      <c r="F138" s="45">
        <v>526.57865000000004</v>
      </c>
      <c r="G138" s="45">
        <v>7574.6313499999997</v>
      </c>
      <c r="H138" s="32">
        <v>43525</v>
      </c>
      <c r="I138" s="36">
        <v>43525</v>
      </c>
    </row>
    <row r="139" spans="1:9" ht="14.5" thickBot="1" x14ac:dyDescent="0.35">
      <c r="A139" s="17">
        <v>1309</v>
      </c>
      <c r="B139" s="11" t="s">
        <v>204</v>
      </c>
      <c r="C139" s="40" t="s">
        <v>267</v>
      </c>
      <c r="D139" s="47">
        <v>1864.95</v>
      </c>
      <c r="E139" s="55"/>
      <c r="F139" s="45">
        <v>121.22175</v>
      </c>
      <c r="G139" s="45">
        <v>1743.7282500000001</v>
      </c>
      <c r="H139" s="32"/>
      <c r="I139" s="36">
        <v>45717</v>
      </c>
    </row>
    <row r="140" spans="1:9" ht="14.5" thickBot="1" x14ac:dyDescent="0.35">
      <c r="A140" s="12">
        <v>1090</v>
      </c>
      <c r="B140" s="11" t="s">
        <v>199</v>
      </c>
      <c r="C140" s="29" t="s">
        <v>69</v>
      </c>
      <c r="D140" s="47">
        <v>2468.08</v>
      </c>
      <c r="E140" s="55"/>
      <c r="F140" s="45">
        <v>160.42519999999999</v>
      </c>
      <c r="G140" s="45">
        <v>2307.6547999999998</v>
      </c>
      <c r="H140" s="32">
        <v>40909</v>
      </c>
      <c r="I140" s="36">
        <v>40909</v>
      </c>
    </row>
    <row r="141" spans="1:9" ht="14.5" thickBot="1" x14ac:dyDescent="0.35">
      <c r="A141" s="12">
        <v>1230</v>
      </c>
      <c r="B141" s="11" t="s">
        <v>203</v>
      </c>
      <c r="C141" s="5" t="s">
        <v>167</v>
      </c>
      <c r="D141" s="47">
        <v>961.38</v>
      </c>
      <c r="E141" s="55"/>
      <c r="F141" s="45">
        <v>62.489699999999999</v>
      </c>
      <c r="G141" s="45">
        <v>898.89030000000002</v>
      </c>
      <c r="H141" s="32">
        <v>44270</v>
      </c>
      <c r="I141" s="36">
        <v>44270</v>
      </c>
    </row>
    <row r="142" spans="1:9" ht="14.5" thickBot="1" x14ac:dyDescent="0.35">
      <c r="A142" s="12">
        <v>1297</v>
      </c>
      <c r="B142" s="11" t="s">
        <v>205</v>
      </c>
      <c r="C142" s="5" t="s">
        <v>246</v>
      </c>
      <c r="D142" s="47">
        <v>3167.46</v>
      </c>
      <c r="E142" s="55"/>
      <c r="F142" s="45">
        <v>205.88490000000002</v>
      </c>
      <c r="G142" s="45">
        <v>2961.5751</v>
      </c>
      <c r="H142" s="32">
        <v>45323</v>
      </c>
      <c r="I142" s="36">
        <v>45323</v>
      </c>
    </row>
    <row r="143" spans="1:9" ht="14.5" thickBot="1" x14ac:dyDescent="0.35">
      <c r="A143" s="12">
        <v>1137</v>
      </c>
      <c r="B143" s="11" t="s">
        <v>205</v>
      </c>
      <c r="C143" s="29" t="s">
        <v>70</v>
      </c>
      <c r="D143" s="47">
        <v>2513.85</v>
      </c>
      <c r="E143" s="55"/>
      <c r="F143" s="45">
        <v>163.40025</v>
      </c>
      <c r="G143" s="45">
        <v>2350.4497499999998</v>
      </c>
      <c r="H143" s="32">
        <v>42095</v>
      </c>
      <c r="I143" s="36">
        <v>42095</v>
      </c>
    </row>
    <row r="144" spans="1:9" ht="14.5" thickBot="1" x14ac:dyDescent="0.35">
      <c r="A144" s="12">
        <v>1120</v>
      </c>
      <c r="B144" s="11" t="s">
        <v>199</v>
      </c>
      <c r="C144" s="29" t="s">
        <v>71</v>
      </c>
      <c r="D144" s="47">
        <v>5121.79</v>
      </c>
      <c r="E144" s="55"/>
      <c r="F144" s="45">
        <v>332.91635000000002</v>
      </c>
      <c r="G144" s="45">
        <v>4788.8736499999995</v>
      </c>
      <c r="H144" s="32">
        <v>41730</v>
      </c>
      <c r="I144" s="36">
        <v>41730</v>
      </c>
    </row>
    <row r="145" spans="1:9" ht="14.5" thickBot="1" x14ac:dyDescent="0.35">
      <c r="A145" s="12">
        <v>1144</v>
      </c>
      <c r="B145" s="11" t="s">
        <v>200</v>
      </c>
      <c r="C145" s="29" t="s">
        <v>72</v>
      </c>
      <c r="D145" s="47">
        <v>3025.51</v>
      </c>
      <c r="E145" s="55"/>
      <c r="F145" s="45">
        <v>196.65815000000003</v>
      </c>
      <c r="G145" s="45">
        <v>2828.85185</v>
      </c>
      <c r="H145" s="32">
        <v>42095</v>
      </c>
      <c r="I145" s="36">
        <v>42095</v>
      </c>
    </row>
    <row r="146" spans="1:9" ht="14.5" thickBot="1" x14ac:dyDescent="0.35">
      <c r="A146" s="12">
        <v>1109</v>
      </c>
      <c r="B146" s="11" t="s">
        <v>203</v>
      </c>
      <c r="C146" s="29" t="s">
        <v>73</v>
      </c>
      <c r="D146" s="47">
        <v>3073.99</v>
      </c>
      <c r="E146" s="55"/>
      <c r="F146" s="45">
        <v>199.80934999999999</v>
      </c>
      <c r="G146" s="45">
        <v>2874.1806499999998</v>
      </c>
      <c r="H146" s="32">
        <v>41306</v>
      </c>
      <c r="I146" s="36">
        <v>41306</v>
      </c>
    </row>
    <row r="147" spans="1:9" ht="14.5" thickBot="1" x14ac:dyDescent="0.35">
      <c r="A147" s="12">
        <v>1183</v>
      </c>
      <c r="B147" s="11" t="s">
        <v>205</v>
      </c>
      <c r="C147" s="29" t="s">
        <v>74</v>
      </c>
      <c r="D147" s="47">
        <v>28877.9</v>
      </c>
      <c r="E147" s="55"/>
      <c r="F147" s="45">
        <v>1877.0635000000002</v>
      </c>
      <c r="G147" s="45">
        <v>27000.836500000001</v>
      </c>
      <c r="H147" s="32">
        <v>43525</v>
      </c>
      <c r="I147" s="36">
        <v>43525</v>
      </c>
    </row>
    <row r="148" spans="1:9" ht="14.5" thickBot="1" x14ac:dyDescent="0.35">
      <c r="A148" s="12">
        <v>1302</v>
      </c>
      <c r="B148" s="11" t="s">
        <v>205</v>
      </c>
      <c r="C148" s="5" t="s">
        <v>251</v>
      </c>
      <c r="D148" s="47">
        <v>551.34</v>
      </c>
      <c r="E148" s="55"/>
      <c r="F148" s="45">
        <v>35.837100000000007</v>
      </c>
      <c r="G148" s="45">
        <v>515.50290000000007</v>
      </c>
      <c r="H148" s="32">
        <v>45323</v>
      </c>
      <c r="I148" s="36">
        <v>45323</v>
      </c>
    </row>
    <row r="149" spans="1:9" ht="14.5" thickBot="1" x14ac:dyDescent="0.35">
      <c r="A149" s="12">
        <v>1225</v>
      </c>
      <c r="B149" s="11" t="s">
        <v>204</v>
      </c>
      <c r="C149" s="5" t="s">
        <v>162</v>
      </c>
      <c r="D149" s="47">
        <v>2472.0500000000002</v>
      </c>
      <c r="E149" s="55"/>
      <c r="F149" s="45">
        <v>160.68325000000002</v>
      </c>
      <c r="G149" s="45">
        <v>2311.3667500000001</v>
      </c>
      <c r="H149" s="32">
        <v>44270</v>
      </c>
      <c r="I149" s="36">
        <v>44270</v>
      </c>
    </row>
    <row r="150" spans="1:9" ht="14.5" thickBot="1" x14ac:dyDescent="0.35">
      <c r="A150" s="12">
        <v>1030</v>
      </c>
      <c r="B150" s="11" t="s">
        <v>201</v>
      </c>
      <c r="C150" s="41" t="s">
        <v>75</v>
      </c>
      <c r="D150" s="47">
        <v>2472.35</v>
      </c>
      <c r="E150" s="55"/>
      <c r="F150" s="45">
        <v>160.70275000000001</v>
      </c>
      <c r="G150" s="45">
        <v>2311.64725</v>
      </c>
      <c r="H150" s="32">
        <v>40148</v>
      </c>
      <c r="I150" s="36">
        <v>40148</v>
      </c>
    </row>
    <row r="151" spans="1:9" ht="14.5" thickBot="1" x14ac:dyDescent="0.35">
      <c r="A151" s="12">
        <v>1028</v>
      </c>
      <c r="B151" s="11" t="s">
        <v>201</v>
      </c>
      <c r="C151" s="29" t="s">
        <v>262</v>
      </c>
      <c r="D151" s="47">
        <v>2526.0100000000002</v>
      </c>
      <c r="E151" s="55"/>
      <c r="F151" s="45">
        <v>164.19065000000003</v>
      </c>
      <c r="G151" s="45">
        <v>2361.8193500000002</v>
      </c>
      <c r="H151" s="32">
        <v>40148</v>
      </c>
      <c r="I151" s="36">
        <v>40148</v>
      </c>
    </row>
    <row r="152" spans="1:9" ht="14.5" thickBot="1" x14ac:dyDescent="0.35">
      <c r="A152" s="12">
        <v>1213</v>
      </c>
      <c r="B152" s="11" t="s">
        <v>199</v>
      </c>
      <c r="C152" s="29" t="s">
        <v>138</v>
      </c>
      <c r="D152" s="47">
        <v>286.99</v>
      </c>
      <c r="E152" s="55"/>
      <c r="F152" s="45">
        <v>18.654350000000001</v>
      </c>
      <c r="G152" s="45">
        <v>268.33564999999999</v>
      </c>
      <c r="H152" s="32">
        <v>43891</v>
      </c>
      <c r="I152" s="36">
        <v>43891</v>
      </c>
    </row>
    <row r="153" spans="1:9" ht="14.5" thickBot="1" x14ac:dyDescent="0.35">
      <c r="A153" s="17">
        <v>1315</v>
      </c>
      <c r="B153" s="11" t="s">
        <v>203</v>
      </c>
      <c r="C153" s="38" t="s">
        <v>273</v>
      </c>
      <c r="D153" s="47">
        <v>3146.81</v>
      </c>
      <c r="E153" s="55"/>
      <c r="F153" s="45">
        <v>204.54265000000001</v>
      </c>
      <c r="G153" s="45">
        <v>2942.2673500000001</v>
      </c>
      <c r="H153" s="32"/>
      <c r="I153" s="36">
        <v>45717</v>
      </c>
    </row>
    <row r="154" spans="1:9" ht="14.5" thickBot="1" x14ac:dyDescent="0.35">
      <c r="A154" s="12">
        <v>1077</v>
      </c>
      <c r="B154" s="11" t="s">
        <v>204</v>
      </c>
      <c r="C154" s="29" t="s">
        <v>76</v>
      </c>
      <c r="D154" s="47">
        <v>2428.4899999999998</v>
      </c>
      <c r="E154" s="55"/>
      <c r="F154" s="45">
        <v>157.85184999999998</v>
      </c>
      <c r="G154" s="45">
        <v>2270.6381499999998</v>
      </c>
      <c r="H154" s="32">
        <v>40909</v>
      </c>
      <c r="I154" s="36">
        <v>40909</v>
      </c>
    </row>
    <row r="155" spans="1:9" ht="14.5" thickBot="1" x14ac:dyDescent="0.35">
      <c r="A155" s="12">
        <v>1075</v>
      </c>
      <c r="B155" s="11" t="s">
        <v>203</v>
      </c>
      <c r="C155" s="29" t="s">
        <v>77</v>
      </c>
      <c r="D155" s="47">
        <v>4592.8</v>
      </c>
      <c r="E155" s="55"/>
      <c r="F155" s="45">
        <v>298.53200000000004</v>
      </c>
      <c r="G155" s="45">
        <v>4294.268</v>
      </c>
      <c r="H155" s="32">
        <v>40909</v>
      </c>
      <c r="I155" s="36">
        <v>40909</v>
      </c>
    </row>
    <row r="156" spans="1:9" ht="14.5" thickBot="1" x14ac:dyDescent="0.35">
      <c r="A156" s="12">
        <v>1275</v>
      </c>
      <c r="B156" s="11" t="s">
        <v>204</v>
      </c>
      <c r="C156" s="5" t="s">
        <v>218</v>
      </c>
      <c r="D156" s="47">
        <v>232.26</v>
      </c>
      <c r="E156" s="55"/>
      <c r="F156" s="45">
        <v>15.0969</v>
      </c>
      <c r="G156" s="45">
        <v>217.16309999999999</v>
      </c>
      <c r="H156" s="32">
        <v>44958</v>
      </c>
      <c r="I156" s="36">
        <v>44958</v>
      </c>
    </row>
    <row r="157" spans="1:9" ht="14.5" thickBot="1" x14ac:dyDescent="0.35">
      <c r="A157" s="12">
        <v>1068</v>
      </c>
      <c r="B157" s="11" t="s">
        <v>200</v>
      </c>
      <c r="C157" s="29" t="s">
        <v>78</v>
      </c>
      <c r="D157" s="47">
        <v>1268</v>
      </c>
      <c r="E157" s="55"/>
      <c r="F157" s="45">
        <v>82.42</v>
      </c>
      <c r="G157" s="45">
        <v>1185.58</v>
      </c>
      <c r="H157" s="32">
        <v>40544</v>
      </c>
      <c r="I157" s="36">
        <v>40544</v>
      </c>
    </row>
    <row r="158" spans="1:9" ht="14.5" thickBot="1" x14ac:dyDescent="0.35">
      <c r="A158" s="17">
        <v>1308</v>
      </c>
      <c r="B158" s="11" t="s">
        <v>197</v>
      </c>
      <c r="C158" s="40" t="s">
        <v>266</v>
      </c>
      <c r="D158" s="47">
        <v>4433.49</v>
      </c>
      <c r="E158" s="55"/>
      <c r="F158" s="45">
        <v>288.17685</v>
      </c>
      <c r="G158" s="45">
        <v>4145.31315</v>
      </c>
      <c r="H158" s="32"/>
      <c r="I158" s="36">
        <v>45717</v>
      </c>
    </row>
    <row r="159" spans="1:9" ht="14.5" thickBot="1" x14ac:dyDescent="0.35">
      <c r="A159" s="12">
        <v>1022</v>
      </c>
      <c r="B159" s="11" t="s">
        <v>203</v>
      </c>
      <c r="C159" s="29" t="s">
        <v>79</v>
      </c>
      <c r="D159" s="47">
        <v>9431.32</v>
      </c>
      <c r="E159" s="55"/>
      <c r="F159" s="45">
        <v>613.03579999999999</v>
      </c>
      <c r="G159" s="45">
        <v>8818.2842000000001</v>
      </c>
      <c r="H159" s="32">
        <v>40148</v>
      </c>
      <c r="I159" s="36">
        <v>40148</v>
      </c>
    </row>
    <row r="160" spans="1:9" ht="14.5" thickBot="1" x14ac:dyDescent="0.35">
      <c r="A160" s="12">
        <v>1276</v>
      </c>
      <c r="B160" s="11" t="s">
        <v>201</v>
      </c>
      <c r="C160" s="5" t="s">
        <v>219</v>
      </c>
      <c r="D160" s="47">
        <v>3183.61</v>
      </c>
      <c r="E160" s="55"/>
      <c r="F160" s="45">
        <v>206.93465</v>
      </c>
      <c r="G160" s="45">
        <v>2976.67535</v>
      </c>
      <c r="H160" s="32">
        <v>44958</v>
      </c>
      <c r="I160" s="36">
        <v>44958</v>
      </c>
    </row>
    <row r="161" spans="1:9" ht="14.5" thickBot="1" x14ac:dyDescent="0.35">
      <c r="A161" s="12">
        <v>1081</v>
      </c>
      <c r="B161" s="11" t="s">
        <v>205</v>
      </c>
      <c r="C161" s="29" t="s">
        <v>80</v>
      </c>
      <c r="D161" s="47">
        <v>5913.97</v>
      </c>
      <c r="E161" s="55"/>
      <c r="F161" s="45">
        <v>384.40805</v>
      </c>
      <c r="G161" s="45">
        <v>5529.5619500000003</v>
      </c>
      <c r="H161" s="32">
        <v>40909</v>
      </c>
      <c r="I161" s="36">
        <v>40909</v>
      </c>
    </row>
    <row r="162" spans="1:9" ht="14.5" thickBot="1" x14ac:dyDescent="0.35">
      <c r="A162" s="12">
        <v>1180</v>
      </c>
      <c r="B162" s="11" t="s">
        <v>200</v>
      </c>
      <c r="C162" s="29" t="s">
        <v>260</v>
      </c>
      <c r="D162" s="47">
        <v>3364.58</v>
      </c>
      <c r="E162" s="55"/>
      <c r="F162" s="45">
        <v>218.6977</v>
      </c>
      <c r="G162" s="45">
        <v>3145.8822999999998</v>
      </c>
      <c r="H162" s="32">
        <v>43525</v>
      </c>
      <c r="I162" s="36">
        <v>43525</v>
      </c>
    </row>
    <row r="163" spans="1:9" ht="14.5" thickBot="1" x14ac:dyDescent="0.35">
      <c r="A163" s="12">
        <v>1130</v>
      </c>
      <c r="B163" s="11" t="s">
        <v>200</v>
      </c>
      <c r="C163" s="29" t="s">
        <v>81</v>
      </c>
      <c r="D163" s="47">
        <v>6637.54</v>
      </c>
      <c r="E163" s="55"/>
      <c r="F163" s="45">
        <v>431.44010000000003</v>
      </c>
      <c r="G163" s="45">
        <v>6206.0999000000002</v>
      </c>
      <c r="H163" s="32">
        <v>41730</v>
      </c>
      <c r="I163" s="36">
        <v>41730</v>
      </c>
    </row>
    <row r="164" spans="1:9" ht="14.5" thickBot="1" x14ac:dyDescent="0.35">
      <c r="A164" s="10">
        <v>1149</v>
      </c>
      <c r="B164" s="11" t="s">
        <v>204</v>
      </c>
      <c r="C164" s="29" t="s">
        <v>82</v>
      </c>
      <c r="D164" s="47">
        <v>2471.31</v>
      </c>
      <c r="E164" s="55"/>
      <c r="F164" s="45">
        <v>160.63515000000001</v>
      </c>
      <c r="G164" s="45">
        <v>2310.6748499999999</v>
      </c>
      <c r="H164" s="32">
        <v>42401</v>
      </c>
      <c r="I164" s="36">
        <v>42401</v>
      </c>
    </row>
    <row r="165" spans="1:9" ht="14.5" thickBot="1" x14ac:dyDescent="0.35">
      <c r="A165" s="10">
        <v>1091</v>
      </c>
      <c r="B165" s="11" t="s">
        <v>197</v>
      </c>
      <c r="C165" s="29" t="s">
        <v>83</v>
      </c>
      <c r="D165" s="47">
        <v>4337.04</v>
      </c>
      <c r="E165" s="55"/>
      <c r="F165" s="45">
        <v>281.9076</v>
      </c>
      <c r="G165" s="45">
        <v>4055.1324</v>
      </c>
      <c r="H165" s="32">
        <v>40909</v>
      </c>
      <c r="I165" s="36">
        <v>40909</v>
      </c>
    </row>
    <row r="166" spans="1:9" ht="14.5" thickBot="1" x14ac:dyDescent="0.35">
      <c r="A166" s="10">
        <v>1104</v>
      </c>
      <c r="B166" s="11" t="s">
        <v>199</v>
      </c>
      <c r="C166" s="29" t="s">
        <v>84</v>
      </c>
      <c r="D166" s="47">
        <v>2529.25</v>
      </c>
      <c r="E166" s="55"/>
      <c r="F166" s="45">
        <v>164.40125</v>
      </c>
      <c r="G166" s="45">
        <v>2364.8487500000001</v>
      </c>
      <c r="H166" s="32">
        <v>41306</v>
      </c>
      <c r="I166" s="36">
        <v>41306</v>
      </c>
    </row>
    <row r="167" spans="1:9" s="4" customFormat="1" ht="14.5" thickBot="1" x14ac:dyDescent="0.35">
      <c r="A167" s="10">
        <v>1056</v>
      </c>
      <c r="B167" s="11" t="s">
        <v>202</v>
      </c>
      <c r="C167" s="29" t="s">
        <v>85</v>
      </c>
      <c r="D167" s="47">
        <v>16457.830000000002</v>
      </c>
      <c r="E167" s="55"/>
      <c r="F167" s="45">
        <v>1069.7589500000001</v>
      </c>
      <c r="G167" s="45">
        <v>15388.071050000002</v>
      </c>
      <c r="H167" s="32">
        <v>40269</v>
      </c>
      <c r="I167" s="36">
        <v>40269</v>
      </c>
    </row>
    <row r="168" spans="1:9" ht="14.5" thickBot="1" x14ac:dyDescent="0.35">
      <c r="A168" s="10">
        <v>1071</v>
      </c>
      <c r="B168" s="11" t="s">
        <v>200</v>
      </c>
      <c r="C168" s="29" t="s">
        <v>86</v>
      </c>
      <c r="D168" s="47">
        <v>20822.39</v>
      </c>
      <c r="E168" s="55"/>
      <c r="F168" s="45">
        <v>1353.45535</v>
      </c>
      <c r="G168" s="45">
        <v>19468.934649999999</v>
      </c>
      <c r="H168" s="32">
        <v>40909</v>
      </c>
      <c r="I168" s="36">
        <v>40909</v>
      </c>
    </row>
    <row r="169" spans="1:9" ht="14.5" thickBot="1" x14ac:dyDescent="0.35">
      <c r="A169" s="10">
        <v>1208</v>
      </c>
      <c r="B169" s="11" t="s">
        <v>203</v>
      </c>
      <c r="C169" s="29" t="s">
        <v>142</v>
      </c>
      <c r="D169" s="47">
        <v>3703.41</v>
      </c>
      <c r="E169" s="55"/>
      <c r="F169" s="45">
        <v>240.72165000000001</v>
      </c>
      <c r="G169" s="45">
        <v>3462.6883499999999</v>
      </c>
      <c r="H169" s="32">
        <v>43891</v>
      </c>
      <c r="I169" s="36">
        <v>43891</v>
      </c>
    </row>
    <row r="170" spans="1:9" ht="14.5" thickBot="1" x14ac:dyDescent="0.35">
      <c r="A170" s="10">
        <v>1301</v>
      </c>
      <c r="B170" s="11" t="s">
        <v>203</v>
      </c>
      <c r="C170" s="5" t="s">
        <v>250</v>
      </c>
      <c r="D170" s="47">
        <v>3932</v>
      </c>
      <c r="E170" s="55"/>
      <c r="F170" s="45">
        <v>255.58</v>
      </c>
      <c r="G170" s="45">
        <v>3676.42</v>
      </c>
      <c r="H170" s="32">
        <v>45323</v>
      </c>
      <c r="I170" s="36">
        <v>45323</v>
      </c>
    </row>
    <row r="171" spans="1:9" ht="14.5" thickBot="1" x14ac:dyDescent="0.35">
      <c r="A171" s="10">
        <v>1168</v>
      </c>
      <c r="B171" s="11" t="s">
        <v>205</v>
      </c>
      <c r="C171" s="29" t="s">
        <v>87</v>
      </c>
      <c r="D171" s="47">
        <v>7459.99</v>
      </c>
      <c r="E171" s="55"/>
      <c r="F171" s="45">
        <v>484.89935000000003</v>
      </c>
      <c r="G171" s="45">
        <v>6975.0906500000001</v>
      </c>
      <c r="H171" s="32">
        <v>43132</v>
      </c>
      <c r="I171" s="36">
        <v>43132</v>
      </c>
    </row>
    <row r="172" spans="1:9" ht="14.5" thickBot="1" x14ac:dyDescent="0.35">
      <c r="A172" s="10">
        <v>1138</v>
      </c>
      <c r="B172" s="11" t="s">
        <v>199</v>
      </c>
      <c r="C172" s="29" t="s">
        <v>88</v>
      </c>
      <c r="D172" s="47">
        <v>2003.62</v>
      </c>
      <c r="E172" s="55"/>
      <c r="F172" s="45">
        <v>130.2353</v>
      </c>
      <c r="G172" s="45">
        <v>1873.3846999999998</v>
      </c>
      <c r="H172" s="32">
        <v>42095</v>
      </c>
      <c r="I172" s="36">
        <v>42095</v>
      </c>
    </row>
    <row r="173" spans="1:9" ht="14.5" thickBot="1" x14ac:dyDescent="0.35">
      <c r="A173" s="10">
        <v>1247</v>
      </c>
      <c r="B173" s="11" t="s">
        <v>197</v>
      </c>
      <c r="C173" s="5" t="s">
        <v>182</v>
      </c>
      <c r="D173" s="47">
        <v>9055.0300000000007</v>
      </c>
      <c r="E173" s="55"/>
      <c r="F173" s="45">
        <v>588.57695000000001</v>
      </c>
      <c r="G173" s="45">
        <v>8466.4530500000001</v>
      </c>
      <c r="H173" s="32">
        <v>44593</v>
      </c>
      <c r="I173" s="36">
        <v>44593</v>
      </c>
    </row>
    <row r="174" spans="1:9" ht="14.5" thickBot="1" x14ac:dyDescent="0.35">
      <c r="A174" s="10">
        <v>1199</v>
      </c>
      <c r="B174" s="11" t="s">
        <v>205</v>
      </c>
      <c r="C174" s="29" t="s">
        <v>148</v>
      </c>
      <c r="D174" s="47">
        <v>2950.99</v>
      </c>
      <c r="E174" s="55"/>
      <c r="F174" s="45">
        <v>191.81434999999999</v>
      </c>
      <c r="G174" s="45">
        <v>2759.1756499999997</v>
      </c>
      <c r="H174" s="32">
        <v>43891</v>
      </c>
      <c r="I174" s="36">
        <v>43891</v>
      </c>
    </row>
    <row r="175" spans="1:9" ht="14.5" thickBot="1" x14ac:dyDescent="0.35">
      <c r="A175" s="10">
        <v>1173</v>
      </c>
      <c r="B175" s="11" t="s">
        <v>205</v>
      </c>
      <c r="C175" s="29" t="s">
        <v>89</v>
      </c>
      <c r="D175" s="47">
        <v>399749.47</v>
      </c>
      <c r="E175" s="55"/>
      <c r="F175" s="45">
        <v>25983.715550000001</v>
      </c>
      <c r="G175" s="45">
        <v>373765.75444999995</v>
      </c>
      <c r="H175" s="32">
        <v>43132</v>
      </c>
      <c r="I175" s="36">
        <v>43132</v>
      </c>
    </row>
    <row r="176" spans="1:9" ht="14.5" thickBot="1" x14ac:dyDescent="0.35">
      <c r="A176" s="10">
        <v>1204</v>
      </c>
      <c r="B176" s="11" t="s">
        <v>204</v>
      </c>
      <c r="C176" s="29" t="s">
        <v>145</v>
      </c>
      <c r="D176" s="47">
        <v>60852.07</v>
      </c>
      <c r="E176" s="55"/>
      <c r="F176" s="45">
        <v>3955.3845500000002</v>
      </c>
      <c r="G176" s="45">
        <v>56896.685449999997</v>
      </c>
      <c r="H176" s="32">
        <v>43891</v>
      </c>
      <c r="I176" s="36">
        <v>43891</v>
      </c>
    </row>
    <row r="177" spans="1:9" ht="14.5" thickBot="1" x14ac:dyDescent="0.35">
      <c r="A177" s="10">
        <v>1277</v>
      </c>
      <c r="B177" s="11" t="s">
        <v>202</v>
      </c>
      <c r="C177" s="5" t="s">
        <v>228</v>
      </c>
      <c r="D177" s="47">
        <v>4399.8999999999996</v>
      </c>
      <c r="E177" s="55"/>
      <c r="F177" s="45">
        <v>285.99349999999998</v>
      </c>
      <c r="G177" s="45">
        <v>4113.9065000000001</v>
      </c>
      <c r="H177" s="32">
        <v>44958</v>
      </c>
      <c r="I177" s="36">
        <v>44958</v>
      </c>
    </row>
    <row r="178" spans="1:9" ht="14.5" thickBot="1" x14ac:dyDescent="0.35">
      <c r="A178" s="10">
        <v>1239</v>
      </c>
      <c r="B178" s="11" t="s">
        <v>199</v>
      </c>
      <c r="C178" s="5" t="s">
        <v>174</v>
      </c>
      <c r="D178" s="47">
        <v>775.18</v>
      </c>
      <c r="E178" s="55"/>
      <c r="F178" s="45">
        <v>50.386699999999998</v>
      </c>
      <c r="G178" s="45">
        <v>724.79329999999993</v>
      </c>
      <c r="H178" s="32">
        <v>44270</v>
      </c>
      <c r="I178" s="36">
        <v>44270</v>
      </c>
    </row>
    <row r="179" spans="1:9" ht="14.5" thickBot="1" x14ac:dyDescent="0.35">
      <c r="A179" s="10">
        <v>1087</v>
      </c>
      <c r="B179" s="11" t="s">
        <v>199</v>
      </c>
      <c r="C179" s="29" t="s">
        <v>90</v>
      </c>
      <c r="D179" s="47">
        <v>17447.03</v>
      </c>
      <c r="E179" s="55"/>
      <c r="F179" s="45">
        <v>1134.0569499999999</v>
      </c>
      <c r="G179" s="45">
        <v>16312.973049999999</v>
      </c>
      <c r="H179" s="32">
        <v>40909</v>
      </c>
      <c r="I179" s="36">
        <v>40909</v>
      </c>
    </row>
    <row r="180" spans="1:9" ht="14.5" thickBot="1" x14ac:dyDescent="0.35">
      <c r="A180" s="10">
        <v>1038</v>
      </c>
      <c r="B180" s="11" t="s">
        <v>203</v>
      </c>
      <c r="C180" s="29" t="s">
        <v>91</v>
      </c>
      <c r="D180" s="47">
        <v>8041.77</v>
      </c>
      <c r="E180" s="55"/>
      <c r="F180" s="45">
        <v>522.71505000000002</v>
      </c>
      <c r="G180" s="45">
        <v>7519.0549500000006</v>
      </c>
      <c r="H180" s="32">
        <v>40148</v>
      </c>
      <c r="I180" s="36">
        <v>40148</v>
      </c>
    </row>
    <row r="181" spans="1:9" ht="14.5" thickBot="1" x14ac:dyDescent="0.35">
      <c r="A181" s="10">
        <v>1092</v>
      </c>
      <c r="B181" s="11" t="s">
        <v>199</v>
      </c>
      <c r="C181" s="29" t="s">
        <v>92</v>
      </c>
      <c r="D181" s="47">
        <v>39057.85</v>
      </c>
      <c r="E181" s="55"/>
      <c r="F181" s="45">
        <v>2538.7602499999998</v>
      </c>
      <c r="G181" s="45">
        <v>36519.089749999999</v>
      </c>
      <c r="H181" s="32">
        <v>40909</v>
      </c>
      <c r="I181" s="36">
        <v>40909</v>
      </c>
    </row>
    <row r="182" spans="1:9" ht="14.5" thickBot="1" x14ac:dyDescent="0.35">
      <c r="A182" s="10">
        <v>1001</v>
      </c>
      <c r="B182" s="11" t="s">
        <v>206</v>
      </c>
      <c r="C182" s="29" t="s">
        <v>93</v>
      </c>
      <c r="D182" s="47">
        <v>4965.7700000000004</v>
      </c>
      <c r="E182" s="55"/>
      <c r="F182" s="45">
        <v>322.77505000000002</v>
      </c>
      <c r="G182" s="45">
        <v>4642.9949500000002</v>
      </c>
      <c r="H182" s="32">
        <v>40148</v>
      </c>
      <c r="I182" s="36">
        <v>40148</v>
      </c>
    </row>
    <row r="183" spans="1:9" ht="14.5" thickBot="1" x14ac:dyDescent="0.35">
      <c r="A183" s="10">
        <v>1260</v>
      </c>
      <c r="B183" s="11" t="s">
        <v>204</v>
      </c>
      <c r="C183" s="5" t="s">
        <v>192</v>
      </c>
      <c r="D183" s="47">
        <v>237.7</v>
      </c>
      <c r="E183" s="55"/>
      <c r="F183" s="45">
        <v>15.4505</v>
      </c>
      <c r="G183" s="45">
        <v>222.24949999999998</v>
      </c>
      <c r="H183" s="32">
        <v>44593</v>
      </c>
      <c r="I183" s="36">
        <v>44593</v>
      </c>
    </row>
    <row r="184" spans="1:9" ht="14.5" thickBot="1" x14ac:dyDescent="0.35">
      <c r="A184" s="10">
        <v>1193</v>
      </c>
      <c r="B184" s="11" t="s">
        <v>204</v>
      </c>
      <c r="C184" s="29" t="s">
        <v>94</v>
      </c>
      <c r="D184" s="47">
        <v>298.7</v>
      </c>
      <c r="E184" s="55"/>
      <c r="F184" s="45">
        <v>19.415500000000002</v>
      </c>
      <c r="G184" s="45">
        <v>279.28449999999998</v>
      </c>
      <c r="H184" s="32">
        <v>43525</v>
      </c>
      <c r="I184" s="36">
        <v>43525</v>
      </c>
    </row>
    <row r="185" spans="1:9" ht="14.5" thickBot="1" x14ac:dyDescent="0.35">
      <c r="A185" s="10">
        <v>1140</v>
      </c>
      <c r="B185" s="11" t="s">
        <v>203</v>
      </c>
      <c r="C185" s="29" t="s">
        <v>95</v>
      </c>
      <c r="D185" s="47">
        <v>3562.64</v>
      </c>
      <c r="E185" s="55"/>
      <c r="F185" s="45">
        <v>231.57159999999999</v>
      </c>
      <c r="G185" s="45">
        <v>3331.0684000000001</v>
      </c>
      <c r="H185" s="32">
        <v>42095</v>
      </c>
      <c r="I185" s="36">
        <v>42095</v>
      </c>
    </row>
    <row r="186" spans="1:9" ht="14.5" thickBot="1" x14ac:dyDescent="0.35">
      <c r="A186" s="16">
        <v>1320</v>
      </c>
      <c r="B186" s="11" t="s">
        <v>201</v>
      </c>
      <c r="C186" s="38" t="s">
        <v>278</v>
      </c>
      <c r="D186" s="47">
        <v>75974.740000000005</v>
      </c>
      <c r="E186" s="55"/>
      <c r="F186" s="45">
        <v>4938.3581000000004</v>
      </c>
      <c r="G186" s="45">
        <v>71036.381900000008</v>
      </c>
      <c r="H186" s="32"/>
      <c r="I186" s="36">
        <v>45717</v>
      </c>
    </row>
    <row r="187" spans="1:9" ht="14.5" thickBot="1" x14ac:dyDescent="0.35">
      <c r="A187" s="10">
        <v>1002</v>
      </c>
      <c r="B187" s="11" t="s">
        <v>206</v>
      </c>
      <c r="C187" s="29" t="s">
        <v>96</v>
      </c>
      <c r="D187" s="47">
        <v>3955.79</v>
      </c>
      <c r="E187" s="55"/>
      <c r="F187" s="45">
        <v>257.12635</v>
      </c>
      <c r="G187" s="45">
        <v>3698.66365</v>
      </c>
      <c r="H187" s="32">
        <v>40148</v>
      </c>
      <c r="I187" s="36">
        <v>40148</v>
      </c>
    </row>
    <row r="188" spans="1:9" ht="14.5" thickBot="1" x14ac:dyDescent="0.35">
      <c r="A188" s="10">
        <v>1248</v>
      </c>
      <c r="B188" s="11" t="s">
        <v>203</v>
      </c>
      <c r="C188" s="5" t="s">
        <v>183</v>
      </c>
      <c r="D188" s="47">
        <v>9577.74</v>
      </c>
      <c r="E188" s="55"/>
      <c r="F188" s="45">
        <v>622.55309999999997</v>
      </c>
      <c r="G188" s="45">
        <v>8955.1869000000006</v>
      </c>
      <c r="H188" s="32">
        <v>44593</v>
      </c>
      <c r="I188" s="36">
        <v>44593</v>
      </c>
    </row>
    <row r="189" spans="1:9" ht="14.5" thickBot="1" x14ac:dyDescent="0.35">
      <c r="A189" s="13">
        <v>1186</v>
      </c>
      <c r="B189" s="14" t="s">
        <v>205</v>
      </c>
      <c r="C189" s="42" t="s">
        <v>177</v>
      </c>
      <c r="D189" s="47">
        <v>3149.74</v>
      </c>
      <c r="E189" s="55"/>
      <c r="F189" s="45">
        <v>204.73309999999998</v>
      </c>
      <c r="G189" s="45">
        <v>2945.0068999999999</v>
      </c>
      <c r="H189" s="32">
        <v>43525</v>
      </c>
      <c r="I189" s="36">
        <v>43525</v>
      </c>
    </row>
    <row r="190" spans="1:9" ht="14.5" thickBot="1" x14ac:dyDescent="0.35">
      <c r="A190" s="10">
        <v>1278</v>
      </c>
      <c r="B190" s="11" t="s">
        <v>202</v>
      </c>
      <c r="C190" s="5" t="s">
        <v>220</v>
      </c>
      <c r="D190" s="47">
        <v>3953.03</v>
      </c>
      <c r="E190" s="55"/>
      <c r="F190" s="45">
        <v>256.94695000000002</v>
      </c>
      <c r="G190" s="45">
        <v>3696.0830500000002</v>
      </c>
      <c r="H190" s="32">
        <v>44958</v>
      </c>
      <c r="I190" s="36">
        <v>44958</v>
      </c>
    </row>
    <row r="191" spans="1:9" ht="14.5" thickBot="1" x14ac:dyDescent="0.35">
      <c r="A191" s="10">
        <v>1010</v>
      </c>
      <c r="B191" s="11" t="s">
        <v>205</v>
      </c>
      <c r="C191" s="29" t="s">
        <v>97</v>
      </c>
      <c r="D191" s="47">
        <v>3553.67</v>
      </c>
      <c r="E191" s="55"/>
      <c r="F191" s="45">
        <v>230.98855</v>
      </c>
      <c r="G191" s="45">
        <v>3322.68145</v>
      </c>
      <c r="H191" s="32">
        <v>40148</v>
      </c>
      <c r="I191" s="36">
        <v>40148</v>
      </c>
    </row>
    <row r="192" spans="1:9" ht="14.5" thickBot="1" x14ac:dyDescent="0.35">
      <c r="A192" s="10">
        <v>1294</v>
      </c>
      <c r="B192" s="11" t="s">
        <v>199</v>
      </c>
      <c r="C192" s="5" t="s">
        <v>243</v>
      </c>
      <c r="D192" s="47">
        <v>2340.2600000000002</v>
      </c>
      <c r="E192" s="55"/>
      <c r="F192" s="45">
        <v>152.11690000000002</v>
      </c>
      <c r="G192" s="45">
        <v>2188.1431000000002</v>
      </c>
      <c r="H192" s="32">
        <v>45323</v>
      </c>
      <c r="I192" s="36">
        <v>45323</v>
      </c>
    </row>
    <row r="193" spans="1:9" ht="14.5" thickBot="1" x14ac:dyDescent="0.35">
      <c r="A193" s="10">
        <v>1226</v>
      </c>
      <c r="B193" s="11" t="s">
        <v>204</v>
      </c>
      <c r="C193" s="5" t="s">
        <v>163</v>
      </c>
      <c r="D193" s="47">
        <v>3529.02</v>
      </c>
      <c r="E193" s="55"/>
      <c r="F193" s="45">
        <v>229.38630000000001</v>
      </c>
      <c r="G193" s="45">
        <v>3299.6336999999999</v>
      </c>
      <c r="H193" s="32">
        <v>44270</v>
      </c>
      <c r="I193" s="36">
        <v>44270</v>
      </c>
    </row>
    <row r="194" spans="1:9" ht="14.5" thickBot="1" x14ac:dyDescent="0.35">
      <c r="A194" s="10">
        <v>1236</v>
      </c>
      <c r="B194" s="11" t="s">
        <v>201</v>
      </c>
      <c r="C194" s="5" t="s">
        <v>171</v>
      </c>
      <c r="D194" s="47">
        <v>2145.56</v>
      </c>
      <c r="E194" s="55"/>
      <c r="F194" s="45">
        <v>139.4614</v>
      </c>
      <c r="G194" s="45">
        <v>2006.0986</v>
      </c>
      <c r="H194" s="32">
        <v>44270</v>
      </c>
      <c r="I194" s="36">
        <v>44270</v>
      </c>
    </row>
    <row r="195" spans="1:9" ht="14.5" thickBot="1" x14ac:dyDescent="0.35">
      <c r="A195" s="10">
        <v>1059</v>
      </c>
      <c r="B195" s="11" t="s">
        <v>200</v>
      </c>
      <c r="C195" s="29" t="s">
        <v>98</v>
      </c>
      <c r="D195" s="48">
        <v>3007.87</v>
      </c>
      <c r="E195" s="55"/>
      <c r="F195" s="45">
        <v>195.51155</v>
      </c>
      <c r="G195" s="45">
        <v>2812.3584499999997</v>
      </c>
      <c r="H195" s="32">
        <v>41030</v>
      </c>
      <c r="I195" s="36">
        <v>41030</v>
      </c>
    </row>
    <row r="196" spans="1:9" ht="14.5" thickBot="1" x14ac:dyDescent="0.35">
      <c r="A196" s="10">
        <v>1048</v>
      </c>
      <c r="B196" s="11" t="s">
        <v>197</v>
      </c>
      <c r="C196" s="29" t="s">
        <v>99</v>
      </c>
      <c r="D196" s="56">
        <v>10588.83</v>
      </c>
      <c r="E196" s="55">
        <v>6048</v>
      </c>
      <c r="F196" s="45">
        <v>1081.3939500000001</v>
      </c>
      <c r="G196" s="45">
        <v>15555.436050000002</v>
      </c>
      <c r="H196" s="32">
        <v>41730</v>
      </c>
      <c r="I196" s="36">
        <v>41730</v>
      </c>
    </row>
    <row r="197" spans="1:9" ht="14.5" thickBot="1" x14ac:dyDescent="0.35">
      <c r="A197" s="10">
        <v>1102</v>
      </c>
      <c r="B197" s="11" t="s">
        <v>203</v>
      </c>
      <c r="C197" s="29" t="s">
        <v>100</v>
      </c>
      <c r="D197" s="57">
        <v>4127.49</v>
      </c>
      <c r="E197" s="55"/>
      <c r="F197" s="45">
        <v>268.28685000000002</v>
      </c>
      <c r="G197" s="45">
        <v>3859.2031499999998</v>
      </c>
      <c r="H197" s="32">
        <v>41306</v>
      </c>
      <c r="I197" s="36">
        <v>41306</v>
      </c>
    </row>
    <row r="198" spans="1:9" ht="14.5" thickBot="1" x14ac:dyDescent="0.35">
      <c r="A198" s="10">
        <v>1069</v>
      </c>
      <c r="B198" s="11" t="s">
        <v>204</v>
      </c>
      <c r="C198" s="29" t="s">
        <v>101</v>
      </c>
      <c r="D198" s="47">
        <v>2435.69</v>
      </c>
      <c r="E198" s="55"/>
      <c r="F198" s="45">
        <v>158.31985</v>
      </c>
      <c r="G198" s="45">
        <v>2277.3701500000002</v>
      </c>
      <c r="H198" s="32">
        <v>40909</v>
      </c>
      <c r="I198" s="36">
        <v>40909</v>
      </c>
    </row>
    <row r="199" spans="1:9" ht="14.5" thickBot="1" x14ac:dyDescent="0.35">
      <c r="A199" s="10">
        <v>1192</v>
      </c>
      <c r="B199" s="11" t="s">
        <v>201</v>
      </c>
      <c r="C199" s="29" t="s">
        <v>102</v>
      </c>
      <c r="D199" s="47">
        <v>247.74</v>
      </c>
      <c r="E199" s="55"/>
      <c r="F199" s="45">
        <v>16.103100000000001</v>
      </c>
      <c r="G199" s="45">
        <v>231.6369</v>
      </c>
      <c r="H199" s="32">
        <v>43525</v>
      </c>
      <c r="I199" s="36">
        <v>43525</v>
      </c>
    </row>
    <row r="200" spans="1:9" ht="14.5" thickBot="1" x14ac:dyDescent="0.35">
      <c r="A200" s="10">
        <v>1026</v>
      </c>
      <c r="B200" s="11" t="s">
        <v>197</v>
      </c>
      <c r="C200" s="29" t="s">
        <v>103</v>
      </c>
      <c r="D200" s="47">
        <v>4509.6400000000003</v>
      </c>
      <c r="E200" s="55"/>
      <c r="F200" s="45">
        <v>293.12660000000005</v>
      </c>
      <c r="G200" s="45">
        <v>4216.5133999999998</v>
      </c>
      <c r="H200" s="32">
        <v>40148</v>
      </c>
      <c r="I200" s="36">
        <v>40148</v>
      </c>
    </row>
    <row r="201" spans="1:9" ht="14.5" thickBot="1" x14ac:dyDescent="0.35">
      <c r="A201" s="10">
        <v>1156</v>
      </c>
      <c r="B201" s="11" t="s">
        <v>200</v>
      </c>
      <c r="C201" s="29" t="s">
        <v>259</v>
      </c>
      <c r="D201" s="47">
        <v>9554.16</v>
      </c>
      <c r="E201" s="55"/>
      <c r="F201" s="45">
        <v>621.0204</v>
      </c>
      <c r="G201" s="45">
        <v>8933.1396000000004</v>
      </c>
      <c r="H201" s="32">
        <v>42401</v>
      </c>
      <c r="I201" s="36">
        <v>42401</v>
      </c>
    </row>
    <row r="202" spans="1:9" ht="14.5" thickBot="1" x14ac:dyDescent="0.35">
      <c r="A202" s="10">
        <v>1286</v>
      </c>
      <c r="B202" s="11" t="s">
        <v>200</v>
      </c>
      <c r="C202" s="5" t="s">
        <v>227</v>
      </c>
      <c r="D202" s="47">
        <v>518.91999999999996</v>
      </c>
      <c r="E202" s="55"/>
      <c r="F202" s="45">
        <v>33.729799999999997</v>
      </c>
      <c r="G202" s="45">
        <v>485.19019999999995</v>
      </c>
      <c r="H202" s="32">
        <v>44958</v>
      </c>
      <c r="I202" s="36">
        <v>44958</v>
      </c>
    </row>
    <row r="203" spans="1:9" ht="14.5" thickBot="1" x14ac:dyDescent="0.35">
      <c r="A203" s="10">
        <v>1146</v>
      </c>
      <c r="B203" s="11" t="s">
        <v>205</v>
      </c>
      <c r="C203" s="29" t="s">
        <v>104</v>
      </c>
      <c r="D203" s="47">
        <v>2695.85</v>
      </c>
      <c r="E203" s="55"/>
      <c r="F203" s="45">
        <v>175.23025000000001</v>
      </c>
      <c r="G203" s="45">
        <v>2520.6197499999998</v>
      </c>
      <c r="H203" s="32">
        <v>42036</v>
      </c>
      <c r="I203" s="36">
        <v>42036</v>
      </c>
    </row>
    <row r="204" spans="1:9" ht="14.5" thickBot="1" x14ac:dyDescent="0.35">
      <c r="A204" s="10">
        <v>1024</v>
      </c>
      <c r="B204" s="11" t="s">
        <v>197</v>
      </c>
      <c r="C204" s="29" t="s">
        <v>105</v>
      </c>
      <c r="D204" s="47">
        <v>18742.490000000002</v>
      </c>
      <c r="E204" s="55"/>
      <c r="F204" s="45">
        <v>1218.2618500000001</v>
      </c>
      <c r="G204" s="45">
        <v>17524.228150000003</v>
      </c>
      <c r="H204" s="32">
        <v>40148</v>
      </c>
      <c r="I204" s="36">
        <v>40148</v>
      </c>
    </row>
    <row r="205" spans="1:9" ht="14.5" thickBot="1" x14ac:dyDescent="0.35">
      <c r="A205" s="10">
        <v>1107</v>
      </c>
      <c r="B205" s="11" t="s">
        <v>205</v>
      </c>
      <c r="C205" s="29" t="s">
        <v>106</v>
      </c>
      <c r="D205" s="47">
        <v>8939.9</v>
      </c>
      <c r="E205" s="55"/>
      <c r="F205" s="45">
        <v>581.09349999999995</v>
      </c>
      <c r="G205" s="45">
        <v>8358.8064999999988</v>
      </c>
      <c r="H205" s="32">
        <v>41306</v>
      </c>
      <c r="I205" s="36">
        <v>41306</v>
      </c>
    </row>
    <row r="206" spans="1:9" ht="14.5" thickBot="1" x14ac:dyDescent="0.35">
      <c r="A206" s="10">
        <v>1257</v>
      </c>
      <c r="B206" s="11" t="s">
        <v>197</v>
      </c>
      <c r="C206" s="5" t="s">
        <v>285</v>
      </c>
      <c r="D206" s="47">
        <v>368.06</v>
      </c>
      <c r="E206" s="55"/>
      <c r="F206" s="45">
        <v>23.9239</v>
      </c>
      <c r="G206" s="45">
        <v>344.1361</v>
      </c>
      <c r="H206" s="32">
        <v>44593</v>
      </c>
      <c r="I206" s="36">
        <v>44593</v>
      </c>
    </row>
    <row r="207" spans="1:9" ht="14.5" thickBot="1" x14ac:dyDescent="0.35">
      <c r="A207" s="10">
        <v>1153</v>
      </c>
      <c r="B207" s="11" t="s">
        <v>205</v>
      </c>
      <c r="C207" s="29" t="s">
        <v>107</v>
      </c>
      <c r="D207" s="47">
        <v>10600.98</v>
      </c>
      <c r="E207" s="55"/>
      <c r="F207" s="45">
        <v>689.06370000000004</v>
      </c>
      <c r="G207" s="45">
        <v>9911.916299999999</v>
      </c>
      <c r="H207" s="32">
        <v>42401</v>
      </c>
      <c r="I207" s="36">
        <v>42401</v>
      </c>
    </row>
    <row r="208" spans="1:9" ht="14.5" thickBot="1" x14ac:dyDescent="0.35">
      <c r="A208" s="10">
        <v>1039</v>
      </c>
      <c r="B208" s="11" t="s">
        <v>207</v>
      </c>
      <c r="C208" s="29" t="s">
        <v>108</v>
      </c>
      <c r="D208" s="47">
        <v>1030.68</v>
      </c>
      <c r="E208" s="55"/>
      <c r="F208" s="45">
        <v>66.994200000000006</v>
      </c>
      <c r="G208" s="45">
        <v>963.68580000000009</v>
      </c>
      <c r="H208" s="32">
        <v>40148</v>
      </c>
      <c r="I208" s="36">
        <v>40148</v>
      </c>
    </row>
    <row r="209" spans="1:9" ht="14.5" thickBot="1" x14ac:dyDescent="0.35">
      <c r="A209" s="10">
        <v>1181</v>
      </c>
      <c r="B209" s="11" t="s">
        <v>203</v>
      </c>
      <c r="C209" s="29" t="s">
        <v>109</v>
      </c>
      <c r="D209" s="47">
        <v>7107.35</v>
      </c>
      <c r="E209" s="55"/>
      <c r="F209" s="45">
        <v>461.97775000000001</v>
      </c>
      <c r="G209" s="45">
        <v>6645.3722500000003</v>
      </c>
      <c r="H209" s="32">
        <v>43525</v>
      </c>
      <c r="I209" s="36">
        <v>43525</v>
      </c>
    </row>
    <row r="210" spans="1:9" ht="14.5" thickBot="1" x14ac:dyDescent="0.35">
      <c r="A210" s="10">
        <v>1249</v>
      </c>
      <c r="B210" s="11" t="s">
        <v>203</v>
      </c>
      <c r="C210" s="5" t="s">
        <v>184</v>
      </c>
      <c r="D210" s="47">
        <v>3614.89</v>
      </c>
      <c r="E210" s="55"/>
      <c r="F210" s="45">
        <v>234.96785</v>
      </c>
      <c r="G210" s="45">
        <v>3379.9221499999999</v>
      </c>
      <c r="H210" s="32">
        <v>44593</v>
      </c>
      <c r="I210" s="36">
        <v>44593</v>
      </c>
    </row>
    <row r="211" spans="1:9" ht="14.5" thickBot="1" x14ac:dyDescent="0.35">
      <c r="A211" s="10">
        <v>1055</v>
      </c>
      <c r="B211" s="11" t="s">
        <v>200</v>
      </c>
      <c r="C211" s="29" t="s">
        <v>110</v>
      </c>
      <c r="D211" s="47">
        <v>4585.83</v>
      </c>
      <c r="E211" s="55"/>
      <c r="F211" s="45">
        <v>298.07895000000002</v>
      </c>
      <c r="G211" s="45">
        <v>4287.7510499999999</v>
      </c>
      <c r="H211" s="32">
        <v>40269</v>
      </c>
      <c r="I211" s="36">
        <v>40269</v>
      </c>
    </row>
    <row r="212" spans="1:9" ht="14.5" thickBot="1" x14ac:dyDescent="0.35">
      <c r="A212" s="10">
        <v>1049</v>
      </c>
      <c r="B212" s="11" t="s">
        <v>199</v>
      </c>
      <c r="C212" s="29" t="s">
        <v>111</v>
      </c>
      <c r="D212" s="47">
        <v>3327.13</v>
      </c>
      <c r="E212" s="55"/>
      <c r="F212" s="45">
        <v>216.26345000000001</v>
      </c>
      <c r="G212" s="45">
        <v>3110.8665500000002</v>
      </c>
      <c r="H212" s="32">
        <v>41730</v>
      </c>
      <c r="I212" s="36">
        <v>41730</v>
      </c>
    </row>
    <row r="213" spans="1:9" ht="14.5" thickBot="1" x14ac:dyDescent="0.35">
      <c r="A213" s="10">
        <v>1279</v>
      </c>
      <c r="B213" s="11" t="s">
        <v>205</v>
      </c>
      <c r="C213" s="5" t="s">
        <v>221</v>
      </c>
      <c r="D213" s="47">
        <v>171.66</v>
      </c>
      <c r="E213" s="55"/>
      <c r="F213" s="45">
        <v>11.1579</v>
      </c>
      <c r="G213" s="45">
        <v>160.50209999999998</v>
      </c>
      <c r="H213" s="32">
        <v>44958</v>
      </c>
      <c r="I213" s="36">
        <v>44958</v>
      </c>
    </row>
    <row r="214" spans="1:9" ht="14.5" thickBot="1" x14ac:dyDescent="0.35">
      <c r="A214" s="10">
        <v>1288</v>
      </c>
      <c r="B214" s="11" t="s">
        <v>204</v>
      </c>
      <c r="C214" s="5" t="s">
        <v>254</v>
      </c>
      <c r="D214" s="47">
        <v>346.3</v>
      </c>
      <c r="E214" s="55"/>
      <c r="F214" s="45">
        <v>22.509500000000003</v>
      </c>
      <c r="G214" s="45">
        <v>323.79050000000001</v>
      </c>
      <c r="H214" s="32">
        <v>45323</v>
      </c>
      <c r="I214" s="36">
        <v>45323</v>
      </c>
    </row>
    <row r="215" spans="1:9" ht="14.5" thickBot="1" x14ac:dyDescent="0.35">
      <c r="A215" s="10">
        <v>1237</v>
      </c>
      <c r="B215" s="11" t="s">
        <v>201</v>
      </c>
      <c r="C215" s="5" t="s">
        <v>172</v>
      </c>
      <c r="D215" s="47">
        <v>303.52999999999997</v>
      </c>
      <c r="E215" s="55"/>
      <c r="F215" s="45">
        <v>19.72945</v>
      </c>
      <c r="G215" s="45">
        <v>283.80054999999999</v>
      </c>
      <c r="H215" s="32">
        <v>44270</v>
      </c>
      <c r="I215" s="36">
        <v>44270</v>
      </c>
    </row>
    <row r="216" spans="1:9" ht="14.5" thickBot="1" x14ac:dyDescent="0.35">
      <c r="A216" s="10">
        <v>1112</v>
      </c>
      <c r="B216" s="11" t="s">
        <v>203</v>
      </c>
      <c r="C216" s="29" t="s">
        <v>112</v>
      </c>
      <c r="D216" s="47">
        <v>6567.56</v>
      </c>
      <c r="E216" s="55"/>
      <c r="F216" s="45">
        <v>426.89140000000003</v>
      </c>
      <c r="G216" s="45">
        <v>6140.6686</v>
      </c>
      <c r="H216" s="32">
        <v>41306</v>
      </c>
      <c r="I216" s="36">
        <v>41306</v>
      </c>
    </row>
    <row r="217" spans="1:9" ht="14.5" thickBot="1" x14ac:dyDescent="0.35">
      <c r="A217" s="10">
        <v>1165</v>
      </c>
      <c r="B217" s="11" t="s">
        <v>203</v>
      </c>
      <c r="C217" s="29" t="s">
        <v>113</v>
      </c>
      <c r="D217" s="47">
        <v>3636.7</v>
      </c>
      <c r="E217" s="55"/>
      <c r="F217" s="45">
        <v>236.38550000000001</v>
      </c>
      <c r="G217" s="45">
        <v>3400.3145</v>
      </c>
      <c r="H217" s="32">
        <v>42767</v>
      </c>
      <c r="I217" s="36">
        <v>42767</v>
      </c>
    </row>
    <row r="218" spans="1:9" ht="14.5" thickBot="1" x14ac:dyDescent="0.35">
      <c r="A218" s="10">
        <v>1268</v>
      </c>
      <c r="B218" s="11" t="s">
        <v>199</v>
      </c>
      <c r="C218" s="5" t="s">
        <v>211</v>
      </c>
      <c r="D218" s="47">
        <v>642.1</v>
      </c>
      <c r="E218" s="55"/>
      <c r="F218" s="45">
        <v>41.736499999999999</v>
      </c>
      <c r="G218" s="45">
        <v>600.36350000000004</v>
      </c>
      <c r="H218" s="32">
        <v>44958</v>
      </c>
      <c r="I218" s="36">
        <v>44958</v>
      </c>
    </row>
    <row r="219" spans="1:9" ht="14.5" thickBot="1" x14ac:dyDescent="0.35">
      <c r="A219" s="10">
        <v>1222</v>
      </c>
      <c r="B219" s="11" t="s">
        <v>205</v>
      </c>
      <c r="C219" s="5" t="s">
        <v>159</v>
      </c>
      <c r="D219" s="47">
        <v>766.01</v>
      </c>
      <c r="E219" s="55"/>
      <c r="F219" s="45">
        <v>49.790649999999999</v>
      </c>
      <c r="G219" s="45">
        <v>716.21934999999996</v>
      </c>
      <c r="H219" s="32">
        <v>44270</v>
      </c>
      <c r="I219" s="36">
        <v>44270</v>
      </c>
    </row>
    <row r="220" spans="1:9" ht="14.5" thickBot="1" x14ac:dyDescent="0.35">
      <c r="A220" s="10">
        <v>1280</v>
      </c>
      <c r="B220" s="11" t="s">
        <v>197</v>
      </c>
      <c r="C220" s="5" t="s">
        <v>222</v>
      </c>
      <c r="D220" s="47">
        <v>371.64</v>
      </c>
      <c r="E220" s="55"/>
      <c r="F220" s="45">
        <v>24.156600000000001</v>
      </c>
      <c r="G220" s="45">
        <v>347.48339999999996</v>
      </c>
      <c r="H220" s="32">
        <v>44958</v>
      </c>
      <c r="I220" s="36">
        <v>44958</v>
      </c>
    </row>
    <row r="221" spans="1:9" ht="14.5" thickBot="1" x14ac:dyDescent="0.35">
      <c r="A221" s="10">
        <v>1296</v>
      </c>
      <c r="B221" s="11" t="s">
        <v>197</v>
      </c>
      <c r="C221" s="5" t="s">
        <v>245</v>
      </c>
      <c r="D221" s="47">
        <v>4527.57</v>
      </c>
      <c r="E221" s="55"/>
      <c r="F221" s="45">
        <v>294.29205000000002</v>
      </c>
      <c r="G221" s="45">
        <v>4233.2779499999997</v>
      </c>
      <c r="H221" s="32">
        <v>45323</v>
      </c>
      <c r="I221" s="36">
        <v>45323</v>
      </c>
    </row>
    <row r="222" spans="1:9" ht="14.5" thickBot="1" x14ac:dyDescent="0.35">
      <c r="A222" s="10">
        <v>1152</v>
      </c>
      <c r="B222" s="11" t="s">
        <v>205</v>
      </c>
      <c r="C222" s="29" t="s">
        <v>232</v>
      </c>
      <c r="D222" s="47">
        <v>4253.22</v>
      </c>
      <c r="E222" s="55"/>
      <c r="F222" s="45">
        <v>276.45930000000004</v>
      </c>
      <c r="G222" s="45">
        <v>3976.7607000000003</v>
      </c>
      <c r="H222" s="32">
        <v>42401</v>
      </c>
      <c r="I222" s="36">
        <v>42401</v>
      </c>
    </row>
    <row r="223" spans="1:9" ht="14.5" thickBot="1" x14ac:dyDescent="0.35">
      <c r="A223" s="10">
        <v>1219</v>
      </c>
      <c r="B223" s="11" t="s">
        <v>205</v>
      </c>
      <c r="C223" s="5" t="s">
        <v>157</v>
      </c>
      <c r="D223" s="47">
        <v>458.4</v>
      </c>
      <c r="E223" s="55"/>
      <c r="F223" s="45">
        <v>29.795999999999999</v>
      </c>
      <c r="G223" s="45">
        <v>428.60399999999998</v>
      </c>
      <c r="H223" s="32">
        <v>44270</v>
      </c>
      <c r="I223" s="36">
        <v>44270</v>
      </c>
    </row>
    <row r="224" spans="1:9" ht="14.5" thickBot="1" x14ac:dyDescent="0.35">
      <c r="A224" s="16">
        <v>1316</v>
      </c>
      <c r="B224" s="11" t="s">
        <v>202</v>
      </c>
      <c r="C224" s="38" t="s">
        <v>274</v>
      </c>
      <c r="D224" s="47">
        <v>3805.16</v>
      </c>
      <c r="E224" s="55"/>
      <c r="F224" s="45">
        <v>247.33539999999999</v>
      </c>
      <c r="G224" s="45">
        <v>3557.8245999999999</v>
      </c>
      <c r="H224" s="32"/>
      <c r="I224" s="36">
        <v>45717</v>
      </c>
    </row>
    <row r="225" spans="1:9" ht="14.5" thickBot="1" x14ac:dyDescent="0.35">
      <c r="A225" s="10">
        <v>1076</v>
      </c>
      <c r="B225" s="11" t="s">
        <v>205</v>
      </c>
      <c r="C225" s="29" t="s">
        <v>114</v>
      </c>
      <c r="D225" s="47">
        <v>4155.71</v>
      </c>
      <c r="E225" s="55"/>
      <c r="F225" s="45">
        <v>270.12115</v>
      </c>
      <c r="G225" s="45">
        <v>3885.5888500000001</v>
      </c>
      <c r="H225" s="32">
        <v>40909</v>
      </c>
      <c r="I225" s="36">
        <v>40909</v>
      </c>
    </row>
    <row r="226" spans="1:9" ht="14.5" thickBot="1" x14ac:dyDescent="0.35">
      <c r="A226" s="10">
        <v>1242</v>
      </c>
      <c r="B226" s="15" t="s">
        <v>207</v>
      </c>
      <c r="C226" s="5" t="s">
        <v>176</v>
      </c>
      <c r="D226" s="47">
        <v>425.01</v>
      </c>
      <c r="E226" s="55"/>
      <c r="F226" s="45">
        <v>27.62565</v>
      </c>
      <c r="G226" s="45">
        <v>397.38434999999998</v>
      </c>
      <c r="H226" s="32">
        <v>44270</v>
      </c>
      <c r="I226" s="36">
        <v>44270</v>
      </c>
    </row>
    <row r="227" spans="1:9" ht="14.5" thickBot="1" x14ac:dyDescent="0.35">
      <c r="A227" s="10">
        <v>1224</v>
      </c>
      <c r="B227" s="11" t="s">
        <v>204</v>
      </c>
      <c r="C227" s="5" t="s">
        <v>161</v>
      </c>
      <c r="D227" s="47">
        <v>647.89</v>
      </c>
      <c r="E227" s="55"/>
      <c r="F227" s="45">
        <v>42.112850000000002</v>
      </c>
      <c r="G227" s="45">
        <v>605.77715000000001</v>
      </c>
      <c r="H227" s="32">
        <v>44270</v>
      </c>
      <c r="I227" s="36">
        <v>44270</v>
      </c>
    </row>
    <row r="228" spans="1:9" ht="14.5" thickBot="1" x14ac:dyDescent="0.35">
      <c r="A228" s="10">
        <v>1074</v>
      </c>
      <c r="B228" s="11" t="s">
        <v>200</v>
      </c>
      <c r="C228" s="29" t="s">
        <v>258</v>
      </c>
      <c r="D228" s="47">
        <v>4550.54</v>
      </c>
      <c r="E228" s="55"/>
      <c r="F228" s="45">
        <v>295.7851</v>
      </c>
      <c r="G228" s="45">
        <v>4254.7548999999999</v>
      </c>
      <c r="H228" s="32">
        <v>40909</v>
      </c>
      <c r="I228" s="36">
        <v>40909</v>
      </c>
    </row>
    <row r="229" spans="1:9" ht="14.5" thickBot="1" x14ac:dyDescent="0.35">
      <c r="A229" s="10">
        <v>1133</v>
      </c>
      <c r="B229" s="11" t="s">
        <v>205</v>
      </c>
      <c r="C229" s="29" t="s">
        <v>115</v>
      </c>
      <c r="D229" s="47">
        <v>45475.22</v>
      </c>
      <c r="E229" s="55"/>
      <c r="F229" s="45">
        <v>2955.8893000000003</v>
      </c>
      <c r="G229" s="45">
        <v>42519.330699999999</v>
      </c>
      <c r="H229" s="32">
        <v>42248</v>
      </c>
      <c r="I229" s="36">
        <v>42248</v>
      </c>
    </row>
    <row r="230" spans="1:9" ht="14.5" thickBot="1" x14ac:dyDescent="0.35">
      <c r="A230" s="10">
        <v>1023</v>
      </c>
      <c r="B230" s="11" t="s">
        <v>203</v>
      </c>
      <c r="C230" s="29" t="s">
        <v>116</v>
      </c>
      <c r="D230" s="47">
        <v>15815.76</v>
      </c>
      <c r="E230" s="55"/>
      <c r="F230" s="45">
        <v>1028.0244</v>
      </c>
      <c r="G230" s="45">
        <v>14787.7356</v>
      </c>
      <c r="H230" s="32">
        <v>40148</v>
      </c>
      <c r="I230" s="36">
        <v>40148</v>
      </c>
    </row>
    <row r="231" spans="1:9" ht="14.5" thickBot="1" x14ac:dyDescent="0.35">
      <c r="A231" s="10">
        <v>1041</v>
      </c>
      <c r="B231" s="11" t="s">
        <v>205</v>
      </c>
      <c r="C231" s="29" t="s">
        <v>117</v>
      </c>
      <c r="D231" s="47">
        <v>3804.89</v>
      </c>
      <c r="E231" s="55"/>
      <c r="F231" s="45">
        <v>247.31784999999999</v>
      </c>
      <c r="G231" s="45">
        <v>3557.57215</v>
      </c>
      <c r="H231" s="32">
        <v>40148</v>
      </c>
      <c r="I231" s="36">
        <v>40148</v>
      </c>
    </row>
    <row r="232" spans="1:9" ht="14.5" thickBot="1" x14ac:dyDescent="0.35">
      <c r="A232" s="10">
        <v>1065</v>
      </c>
      <c r="B232" s="11" t="s">
        <v>200</v>
      </c>
      <c r="C232" s="29" t="s">
        <v>118</v>
      </c>
      <c r="D232" s="47">
        <v>3538.41</v>
      </c>
      <c r="E232" s="55"/>
      <c r="F232" s="45">
        <v>229.99664999999999</v>
      </c>
      <c r="G232" s="45">
        <v>3308.4133499999998</v>
      </c>
      <c r="H232" s="32">
        <v>40391</v>
      </c>
      <c r="I232" s="36">
        <v>40391</v>
      </c>
    </row>
    <row r="233" spans="1:9" ht="14.5" thickBot="1" x14ac:dyDescent="0.35">
      <c r="A233" s="10">
        <v>1233</v>
      </c>
      <c r="B233" s="11" t="s">
        <v>203</v>
      </c>
      <c r="C233" s="5" t="s">
        <v>168</v>
      </c>
      <c r="D233" s="47">
        <v>668.04</v>
      </c>
      <c r="E233" s="55"/>
      <c r="F233" s="45">
        <v>43.422599999999996</v>
      </c>
      <c r="G233" s="45">
        <v>624.61739999999998</v>
      </c>
      <c r="H233" s="32">
        <v>44270</v>
      </c>
      <c r="I233" s="36">
        <v>44270</v>
      </c>
    </row>
    <row r="234" spans="1:9" ht="14.5" thickBot="1" x14ac:dyDescent="0.35">
      <c r="A234" s="10">
        <v>1058</v>
      </c>
      <c r="B234" s="11" t="s">
        <v>205</v>
      </c>
      <c r="C234" s="29" t="s">
        <v>119</v>
      </c>
      <c r="D234" s="47">
        <v>7853.82</v>
      </c>
      <c r="E234" s="55"/>
      <c r="F234" s="45">
        <v>510.49829999999997</v>
      </c>
      <c r="G234" s="45">
        <v>7343.3216999999995</v>
      </c>
      <c r="H234" s="32">
        <v>40148</v>
      </c>
      <c r="I234" s="36">
        <v>40148</v>
      </c>
    </row>
    <row r="235" spans="1:9" ht="14.5" thickBot="1" x14ac:dyDescent="0.35">
      <c r="A235" s="10">
        <v>1295</v>
      </c>
      <c r="B235" s="11" t="s">
        <v>197</v>
      </c>
      <c r="C235" s="5" t="s">
        <v>244</v>
      </c>
      <c r="D235" s="47">
        <v>5973.94</v>
      </c>
      <c r="E235" s="55"/>
      <c r="F235" s="45">
        <v>388.30610000000001</v>
      </c>
      <c r="G235" s="45">
        <v>5585.6338999999998</v>
      </c>
      <c r="H235" s="32">
        <v>45323</v>
      </c>
      <c r="I235" s="36">
        <v>45323</v>
      </c>
    </row>
    <row r="236" spans="1:9" ht="14.5" thickBot="1" x14ac:dyDescent="0.35">
      <c r="A236" s="10">
        <v>1244</v>
      </c>
      <c r="B236" s="11" t="s">
        <v>203</v>
      </c>
      <c r="C236" s="5" t="s">
        <v>179</v>
      </c>
      <c r="D236" s="47">
        <v>175.84</v>
      </c>
      <c r="E236" s="55"/>
      <c r="F236" s="45">
        <v>11.429600000000001</v>
      </c>
      <c r="G236" s="45">
        <v>164.41040000000001</v>
      </c>
      <c r="H236" s="32">
        <v>44593</v>
      </c>
      <c r="I236" s="36">
        <v>44593</v>
      </c>
    </row>
    <row r="237" spans="1:9" ht="14.5" thickBot="1" x14ac:dyDescent="0.35">
      <c r="A237" s="10">
        <v>1053</v>
      </c>
      <c r="B237" s="11" t="s">
        <v>203</v>
      </c>
      <c r="C237" s="29" t="s">
        <v>120</v>
      </c>
      <c r="D237" s="47">
        <v>593.82000000000005</v>
      </c>
      <c r="E237" s="55"/>
      <c r="F237" s="45">
        <v>38.598300000000002</v>
      </c>
      <c r="G237" s="45">
        <v>1.7000000000280124E-3</v>
      </c>
      <c r="H237" s="32">
        <v>40148</v>
      </c>
      <c r="I237" s="36">
        <v>40148</v>
      </c>
    </row>
    <row r="238" spans="1:9" ht="14.5" thickBot="1" x14ac:dyDescent="0.35">
      <c r="A238" s="10">
        <v>1093</v>
      </c>
      <c r="B238" s="11" t="s">
        <v>204</v>
      </c>
      <c r="C238" s="29" t="s">
        <v>281</v>
      </c>
      <c r="D238" s="47">
        <v>2767.92</v>
      </c>
      <c r="E238" s="55"/>
      <c r="F238" s="45">
        <v>179.91480000000001</v>
      </c>
      <c r="G238" s="45">
        <v>2588.0052000000001</v>
      </c>
      <c r="H238" s="32">
        <v>40909</v>
      </c>
      <c r="I238" s="36">
        <v>40909</v>
      </c>
    </row>
    <row r="239" spans="1:9" ht="14.5" thickBot="1" x14ac:dyDescent="0.35">
      <c r="A239" s="10">
        <v>1033</v>
      </c>
      <c r="B239" s="11" t="s">
        <v>199</v>
      </c>
      <c r="C239" s="29" t="s">
        <v>121</v>
      </c>
      <c r="D239" s="47">
        <v>5656.28</v>
      </c>
      <c r="E239" s="55"/>
      <c r="F239" s="45">
        <v>367.65820000000002</v>
      </c>
      <c r="G239" s="45">
        <v>5288.6217999999999</v>
      </c>
      <c r="H239" s="32">
        <v>40148</v>
      </c>
      <c r="I239" s="36">
        <v>40148</v>
      </c>
    </row>
    <row r="240" spans="1:9" ht="14.5" thickBot="1" x14ac:dyDescent="0.35">
      <c r="A240" s="10">
        <v>1154</v>
      </c>
      <c r="B240" s="11" t="s">
        <v>205</v>
      </c>
      <c r="C240" s="29" t="s">
        <v>122</v>
      </c>
      <c r="D240" s="47">
        <v>5786.9</v>
      </c>
      <c r="E240" s="55"/>
      <c r="F240" s="45">
        <v>376.14850000000001</v>
      </c>
      <c r="G240" s="45">
        <v>5410.7514999999994</v>
      </c>
      <c r="H240" s="32">
        <v>42401</v>
      </c>
      <c r="I240" s="36">
        <v>42401</v>
      </c>
    </row>
    <row r="241" spans="1:9" ht="14.5" thickBot="1" x14ac:dyDescent="0.35">
      <c r="A241" s="10">
        <v>1123</v>
      </c>
      <c r="B241" s="11" t="s">
        <v>199</v>
      </c>
      <c r="C241" s="29" t="s">
        <v>123</v>
      </c>
      <c r="D241" s="47">
        <v>3810.91</v>
      </c>
      <c r="E241" s="55"/>
      <c r="F241" s="45">
        <v>247.70914999999999</v>
      </c>
      <c r="G241" s="45">
        <v>3563.2008499999997</v>
      </c>
      <c r="H241" s="32">
        <v>41730</v>
      </c>
      <c r="I241" s="36">
        <v>41730</v>
      </c>
    </row>
    <row r="242" spans="1:9" ht="14.5" thickBot="1" x14ac:dyDescent="0.35">
      <c r="A242" s="12">
        <v>1300</v>
      </c>
      <c r="B242" s="11" t="s">
        <v>199</v>
      </c>
      <c r="C242" s="5" t="s">
        <v>249</v>
      </c>
      <c r="D242" s="47">
        <v>238.22</v>
      </c>
      <c r="E242" s="55"/>
      <c r="F242" s="45">
        <v>15.484300000000001</v>
      </c>
      <c r="G242" s="45">
        <v>222.73570000000001</v>
      </c>
      <c r="H242" s="32">
        <v>45323</v>
      </c>
      <c r="I242" s="36">
        <v>45323</v>
      </c>
    </row>
    <row r="243" spans="1:9" ht="14.5" thickBot="1" x14ac:dyDescent="0.35">
      <c r="A243" s="10">
        <v>1128</v>
      </c>
      <c r="B243" s="15" t="s">
        <v>200</v>
      </c>
      <c r="C243" s="29" t="s">
        <v>124</v>
      </c>
      <c r="D243" s="47">
        <v>3050.65</v>
      </c>
      <c r="E243" s="55"/>
      <c r="F243" s="45">
        <v>198.29225000000002</v>
      </c>
      <c r="G243" s="45">
        <v>2852.3577500000001</v>
      </c>
      <c r="H243" s="32">
        <v>41730</v>
      </c>
      <c r="I243" s="36">
        <v>41730</v>
      </c>
    </row>
    <row r="244" spans="1:9" ht="14.5" thickBot="1" x14ac:dyDescent="0.35">
      <c r="A244" s="10">
        <v>1289</v>
      </c>
      <c r="B244" s="15" t="s">
        <v>206</v>
      </c>
      <c r="C244" s="5" t="s">
        <v>238</v>
      </c>
      <c r="D244" s="47">
        <v>386.81</v>
      </c>
      <c r="E244" s="55"/>
      <c r="F244" s="45">
        <v>25.14265</v>
      </c>
      <c r="G244" s="45">
        <v>361.66735</v>
      </c>
      <c r="H244" s="32">
        <v>45323</v>
      </c>
      <c r="I244" s="36">
        <v>45323</v>
      </c>
    </row>
    <row r="245" spans="1:9" ht="14.5" thickBot="1" x14ac:dyDescent="0.35">
      <c r="A245" s="10">
        <v>1046</v>
      </c>
      <c r="B245" s="15" t="s">
        <v>200</v>
      </c>
      <c r="C245" s="29" t="s">
        <v>125</v>
      </c>
      <c r="D245" s="47">
        <v>3698.28</v>
      </c>
      <c r="E245" s="55"/>
      <c r="F245" s="45">
        <v>240.38820000000001</v>
      </c>
      <c r="G245" s="45">
        <v>3457.8918000000003</v>
      </c>
      <c r="H245" s="32">
        <v>40238</v>
      </c>
      <c r="I245" s="36">
        <v>40238</v>
      </c>
    </row>
    <row r="246" spans="1:9" ht="14.5" thickBot="1" x14ac:dyDescent="0.35">
      <c r="A246" s="10">
        <v>1175</v>
      </c>
      <c r="B246" s="15" t="s">
        <v>205</v>
      </c>
      <c r="C246" s="29" t="s">
        <v>126</v>
      </c>
      <c r="D246" s="47">
        <v>4185.71</v>
      </c>
      <c r="E246" s="55"/>
      <c r="F246" s="45">
        <v>272.07114999999999</v>
      </c>
      <c r="G246" s="45">
        <v>3913.6388500000003</v>
      </c>
      <c r="H246" s="32">
        <v>43132</v>
      </c>
      <c r="I246" s="36">
        <v>43132</v>
      </c>
    </row>
    <row r="247" spans="1:9" ht="14.5" thickBot="1" x14ac:dyDescent="0.35">
      <c r="A247" s="10">
        <v>1083</v>
      </c>
      <c r="B247" s="11" t="s">
        <v>204</v>
      </c>
      <c r="C247" s="29" t="s">
        <v>231</v>
      </c>
      <c r="D247" s="47">
        <v>2662.24</v>
      </c>
      <c r="E247" s="55"/>
      <c r="F247" s="45">
        <v>173.04559999999998</v>
      </c>
      <c r="G247" s="45">
        <v>2489.1943999999999</v>
      </c>
      <c r="H247" s="32">
        <v>40909</v>
      </c>
      <c r="I247" s="36">
        <v>40909</v>
      </c>
    </row>
    <row r="248" spans="1:9" ht="14.5" thickBot="1" x14ac:dyDescent="0.35">
      <c r="A248" s="10">
        <v>1067</v>
      </c>
      <c r="B248" s="11" t="s">
        <v>206</v>
      </c>
      <c r="C248" s="29" t="s">
        <v>127</v>
      </c>
      <c r="D248" s="47">
        <v>13801.73</v>
      </c>
      <c r="E248" s="55"/>
      <c r="F248" s="45">
        <v>897.11244999999997</v>
      </c>
      <c r="G248" s="45">
        <v>12904.617549999999</v>
      </c>
      <c r="H248" s="32">
        <v>40544</v>
      </c>
      <c r="I248" s="36">
        <v>40544</v>
      </c>
    </row>
    <row r="249" spans="1:9" ht="14.5" thickBot="1" x14ac:dyDescent="0.35">
      <c r="A249" s="10">
        <v>1098</v>
      </c>
      <c r="B249" s="11" t="s">
        <v>202</v>
      </c>
      <c r="C249" s="29" t="s">
        <v>128</v>
      </c>
      <c r="D249" s="47">
        <v>4636.09</v>
      </c>
      <c r="E249" s="55"/>
      <c r="F249" s="45">
        <v>301.34585000000004</v>
      </c>
      <c r="G249" s="45">
        <v>4334.7441500000004</v>
      </c>
      <c r="H249" s="32">
        <v>41306</v>
      </c>
      <c r="I249" s="36">
        <v>41306</v>
      </c>
    </row>
    <row r="250" spans="1:9" ht="14.5" thickBot="1" x14ac:dyDescent="0.35">
      <c r="A250" s="10">
        <v>1195</v>
      </c>
      <c r="B250" s="15" t="s">
        <v>200</v>
      </c>
      <c r="C250" s="29" t="s">
        <v>151</v>
      </c>
      <c r="D250" s="47">
        <v>3530.07</v>
      </c>
      <c r="E250" s="55"/>
      <c r="F250" s="45">
        <v>229.45455000000001</v>
      </c>
      <c r="G250" s="45">
        <v>3300.6154500000002</v>
      </c>
      <c r="H250" s="32">
        <v>43891</v>
      </c>
      <c r="I250" s="36">
        <v>43891</v>
      </c>
    </row>
    <row r="251" spans="1:9" ht="14.5" thickBot="1" x14ac:dyDescent="0.35">
      <c r="A251" s="10">
        <v>1227</v>
      </c>
      <c r="B251" s="11" t="s">
        <v>204</v>
      </c>
      <c r="C251" s="5" t="s">
        <v>164</v>
      </c>
      <c r="D251" s="47">
        <v>305.27999999999997</v>
      </c>
      <c r="E251" s="55"/>
      <c r="F251" s="45">
        <v>19.8432</v>
      </c>
      <c r="G251" s="45">
        <v>285.43679999999995</v>
      </c>
      <c r="H251" s="32">
        <v>44270</v>
      </c>
      <c r="I251" s="36">
        <v>44270</v>
      </c>
    </row>
    <row r="252" spans="1:9" ht="14.5" thickBot="1" x14ac:dyDescent="0.35">
      <c r="A252" s="10">
        <v>1166</v>
      </c>
      <c r="B252" s="11" t="s">
        <v>204</v>
      </c>
      <c r="C252" s="29" t="s">
        <v>129</v>
      </c>
      <c r="D252" s="47">
        <v>2384.92</v>
      </c>
      <c r="E252" s="55"/>
      <c r="F252" s="45">
        <v>155.0198</v>
      </c>
      <c r="G252" s="45">
        <v>2229.9002</v>
      </c>
      <c r="H252" s="32">
        <v>43132</v>
      </c>
      <c r="I252" s="36">
        <v>43132</v>
      </c>
    </row>
    <row r="253" spans="1:9" ht="14.5" thickBot="1" x14ac:dyDescent="0.35">
      <c r="A253" s="10">
        <v>1103</v>
      </c>
      <c r="B253" s="11" t="s">
        <v>200</v>
      </c>
      <c r="C253" s="29" t="s">
        <v>130</v>
      </c>
      <c r="D253" s="47">
        <v>4664.54</v>
      </c>
      <c r="E253" s="55"/>
      <c r="F253" s="45">
        <v>303.19510000000002</v>
      </c>
      <c r="G253" s="45">
        <v>4361.3449000000001</v>
      </c>
      <c r="H253" s="32">
        <v>41306</v>
      </c>
      <c r="I253" s="36">
        <v>41306</v>
      </c>
    </row>
    <row r="254" spans="1:9" ht="14.5" thickBot="1" x14ac:dyDescent="0.35">
      <c r="A254" s="10">
        <v>1282</v>
      </c>
      <c r="B254" s="18" t="s">
        <v>207</v>
      </c>
      <c r="C254" s="5" t="s">
        <v>223</v>
      </c>
      <c r="D254" s="47">
        <v>2643.47</v>
      </c>
      <c r="E254" s="55"/>
      <c r="F254" s="45">
        <v>171.82554999999999</v>
      </c>
      <c r="G254" s="45">
        <v>2471.6444499999998</v>
      </c>
      <c r="H254" s="32">
        <v>44958</v>
      </c>
      <c r="I254" s="36">
        <v>44958</v>
      </c>
    </row>
    <row r="255" spans="1:9" ht="14.5" thickBot="1" x14ac:dyDescent="0.35">
      <c r="A255" s="10">
        <v>1290</v>
      </c>
      <c r="B255" s="11" t="s">
        <v>199</v>
      </c>
      <c r="C255" s="5" t="s">
        <v>239</v>
      </c>
      <c r="D255" s="47">
        <v>504.95</v>
      </c>
      <c r="E255" s="55"/>
      <c r="F255" s="45">
        <v>32.821750000000002</v>
      </c>
      <c r="G255" s="45">
        <v>472.12824999999998</v>
      </c>
      <c r="H255" s="32">
        <v>45323</v>
      </c>
      <c r="I255" s="36">
        <v>45323</v>
      </c>
    </row>
    <row r="256" spans="1:9" ht="14.5" thickBot="1" x14ac:dyDescent="0.35">
      <c r="A256" s="10">
        <v>1214</v>
      </c>
      <c r="B256" s="11" t="s">
        <v>207</v>
      </c>
      <c r="C256" s="29" t="s">
        <v>137</v>
      </c>
      <c r="D256" s="47">
        <v>4210.17</v>
      </c>
      <c r="E256" s="55"/>
      <c r="F256" s="45">
        <v>273.66104999999999</v>
      </c>
      <c r="G256" s="45">
        <v>3936.5089499999999</v>
      </c>
      <c r="H256" s="32">
        <v>43891</v>
      </c>
      <c r="I256" s="36">
        <v>43891</v>
      </c>
    </row>
    <row r="257" spans="1:9" ht="14.5" thickBot="1" x14ac:dyDescent="0.35">
      <c r="A257" s="12">
        <v>1210</v>
      </c>
      <c r="B257" s="15" t="s">
        <v>197</v>
      </c>
      <c r="C257" s="43" t="s">
        <v>283</v>
      </c>
      <c r="D257" s="47">
        <v>5385.93</v>
      </c>
      <c r="E257" s="55"/>
      <c r="F257" s="45">
        <v>350.08545000000004</v>
      </c>
      <c r="G257" s="45">
        <v>5035.8445499999998</v>
      </c>
      <c r="H257" s="32">
        <v>43891</v>
      </c>
      <c r="I257" s="36">
        <v>43891</v>
      </c>
    </row>
    <row r="258" spans="1:9" ht="14.5" thickBot="1" x14ac:dyDescent="0.35">
      <c r="A258" s="10">
        <v>1252</v>
      </c>
      <c r="B258" s="11" t="s">
        <v>199</v>
      </c>
      <c r="C258" s="5" t="s">
        <v>187</v>
      </c>
      <c r="D258" s="47">
        <v>4229.62</v>
      </c>
      <c r="E258" s="55"/>
      <c r="F258" s="45">
        <v>274.92529999999999</v>
      </c>
      <c r="G258" s="45">
        <v>3954.6947</v>
      </c>
      <c r="H258" s="32">
        <v>44593</v>
      </c>
      <c r="I258" s="36">
        <v>44593</v>
      </c>
    </row>
    <row r="259" spans="1:9" ht="14.5" thickBot="1" x14ac:dyDescent="0.35">
      <c r="A259" s="10">
        <v>1096</v>
      </c>
      <c r="B259" s="11" t="s">
        <v>197</v>
      </c>
      <c r="C259" s="29" t="s">
        <v>131</v>
      </c>
      <c r="D259" s="47">
        <v>4719.5600000000004</v>
      </c>
      <c r="E259" s="55"/>
      <c r="F259" s="45">
        <v>306.77140000000003</v>
      </c>
      <c r="G259" s="45">
        <v>4412.7886000000008</v>
      </c>
      <c r="H259" s="32">
        <v>41306</v>
      </c>
      <c r="I259" s="36">
        <v>41306</v>
      </c>
    </row>
    <row r="260" spans="1:9" ht="14.5" thickBot="1" x14ac:dyDescent="0.35">
      <c r="A260" s="10">
        <v>1283</v>
      </c>
      <c r="B260" s="11" t="s">
        <v>200</v>
      </c>
      <c r="C260" s="5" t="s">
        <v>224</v>
      </c>
      <c r="D260" s="47">
        <v>8877.76</v>
      </c>
      <c r="E260" s="55"/>
      <c r="F260" s="45">
        <v>577.05439999999999</v>
      </c>
      <c r="G260" s="45">
        <v>8300.7056000000011</v>
      </c>
      <c r="H260" s="32">
        <v>44958</v>
      </c>
      <c r="I260" s="36">
        <v>44958</v>
      </c>
    </row>
    <row r="261" spans="1:9" ht="14.5" thickBot="1" x14ac:dyDescent="0.35">
      <c r="A261" s="10">
        <v>1284</v>
      </c>
      <c r="B261" s="11" t="s">
        <v>204</v>
      </c>
      <c r="C261" s="5" t="s">
        <v>225</v>
      </c>
      <c r="D261" s="47">
        <v>6943.56</v>
      </c>
      <c r="E261" s="55"/>
      <c r="F261" s="45">
        <v>451.33140000000003</v>
      </c>
      <c r="G261" s="45">
        <v>6492.2286000000004</v>
      </c>
      <c r="H261" s="32">
        <v>44958</v>
      </c>
      <c r="I261" s="36">
        <v>44958</v>
      </c>
    </row>
    <row r="262" spans="1:9" ht="14.15" customHeight="1" thickBot="1" x14ac:dyDescent="0.35">
      <c r="A262" s="10">
        <v>1245</v>
      </c>
      <c r="B262" s="11" t="s">
        <v>200</v>
      </c>
      <c r="C262" s="5" t="s">
        <v>180</v>
      </c>
      <c r="D262" s="47">
        <v>5507.93</v>
      </c>
      <c r="E262" s="55"/>
      <c r="F262" s="45">
        <v>358.01545000000004</v>
      </c>
      <c r="G262" s="45">
        <v>5149.9145500000004</v>
      </c>
      <c r="H262" s="32">
        <v>44593</v>
      </c>
      <c r="I262" s="36">
        <v>44593</v>
      </c>
    </row>
    <row r="263" spans="1:9" ht="14.5" thickBot="1" x14ac:dyDescent="0.35">
      <c r="A263" s="10">
        <v>1114</v>
      </c>
      <c r="B263" s="11" t="s">
        <v>200</v>
      </c>
      <c r="C263" s="29" t="s">
        <v>132</v>
      </c>
      <c r="D263" s="47">
        <v>6794.17</v>
      </c>
      <c r="E263" s="55"/>
      <c r="F263" s="45">
        <v>441.62105000000003</v>
      </c>
      <c r="G263" s="45">
        <v>6352.5489500000003</v>
      </c>
      <c r="H263" s="32">
        <v>41306</v>
      </c>
      <c r="I263" s="36">
        <v>41306</v>
      </c>
    </row>
    <row r="264" spans="1:9" ht="14.5" thickBot="1" x14ac:dyDescent="0.35">
      <c r="A264" s="10">
        <v>1129</v>
      </c>
      <c r="B264" s="11" t="s">
        <v>200</v>
      </c>
      <c r="C264" s="29" t="s">
        <v>133</v>
      </c>
      <c r="D264" s="47">
        <v>9410.98</v>
      </c>
      <c r="E264" s="55"/>
      <c r="F264" s="45">
        <v>611.71370000000002</v>
      </c>
      <c r="G264" s="45">
        <v>8799.2662999999993</v>
      </c>
      <c r="H264" s="32">
        <v>41730</v>
      </c>
      <c r="I264" s="36">
        <v>41730</v>
      </c>
    </row>
    <row r="265" spans="1:9" ht="14.5" thickBot="1" x14ac:dyDescent="0.35">
      <c r="A265" s="10">
        <v>1207</v>
      </c>
      <c r="B265" s="11" t="s">
        <v>203</v>
      </c>
      <c r="C265" s="29" t="s">
        <v>143</v>
      </c>
      <c r="D265" s="47">
        <v>3862.47</v>
      </c>
      <c r="E265" s="55"/>
      <c r="F265" s="45">
        <v>251.06055000000001</v>
      </c>
      <c r="G265" s="45">
        <v>3611.4094499999997</v>
      </c>
      <c r="H265" s="32">
        <v>43891</v>
      </c>
      <c r="I265" s="36">
        <v>43891</v>
      </c>
    </row>
    <row r="266" spans="1:9" ht="14.5" thickBot="1" x14ac:dyDescent="0.35">
      <c r="A266" s="10">
        <v>1287</v>
      </c>
      <c r="B266" s="11" t="s">
        <v>204</v>
      </c>
      <c r="C266" s="5" t="s">
        <v>237</v>
      </c>
      <c r="D266" s="47">
        <v>611.12</v>
      </c>
      <c r="E266" s="55"/>
      <c r="F266" s="45">
        <v>39.722799999999999</v>
      </c>
      <c r="G266" s="45">
        <v>571.3972</v>
      </c>
      <c r="H266" s="32">
        <v>45323</v>
      </c>
      <c r="I266" s="36">
        <v>45323</v>
      </c>
    </row>
    <row r="267" spans="1:9" ht="14.5" thickBot="1" x14ac:dyDescent="0.35">
      <c r="A267" s="10">
        <v>1099</v>
      </c>
      <c r="B267" s="11" t="s">
        <v>200</v>
      </c>
      <c r="C267" s="29" t="s">
        <v>134</v>
      </c>
      <c r="D267" s="47">
        <v>4398.78</v>
      </c>
      <c r="E267" s="55"/>
      <c r="F267" s="45">
        <v>285.92070000000001</v>
      </c>
      <c r="G267" s="45">
        <v>4112.8593000000001</v>
      </c>
      <c r="H267" s="32">
        <v>41306</v>
      </c>
      <c r="I267" s="36">
        <v>41306</v>
      </c>
    </row>
    <row r="268" spans="1:9" ht="14.5" thickBot="1" x14ac:dyDescent="0.35">
      <c r="A268" s="10">
        <v>1073</v>
      </c>
      <c r="B268" s="11" t="s">
        <v>201</v>
      </c>
      <c r="C268" s="29" t="s">
        <v>135</v>
      </c>
      <c r="D268" s="47">
        <v>2650.86</v>
      </c>
      <c r="E268" s="55"/>
      <c r="F268" s="45">
        <v>172.30590000000001</v>
      </c>
      <c r="G268" s="45">
        <v>2478.5541000000003</v>
      </c>
      <c r="H268" s="49">
        <v>40909</v>
      </c>
      <c r="I268" s="50">
        <v>40909</v>
      </c>
    </row>
    <row r="269" spans="1:9" ht="14.5" thickBot="1" x14ac:dyDescent="0.35">
      <c r="A269" s="10">
        <v>1066</v>
      </c>
      <c r="B269" s="11" t="s">
        <v>206</v>
      </c>
      <c r="C269" s="29" t="s">
        <v>136</v>
      </c>
      <c r="D269" s="47">
        <v>64571.77</v>
      </c>
      <c r="E269" s="55"/>
      <c r="F269" s="45">
        <v>4197.1650499999996</v>
      </c>
      <c r="G269" s="45">
        <v>60374.604949999994</v>
      </c>
      <c r="H269" s="51">
        <v>40544</v>
      </c>
      <c r="I269" s="52">
        <v>40544</v>
      </c>
    </row>
    <row r="270" spans="1:9" ht="14.5" thickBot="1" x14ac:dyDescent="0.35">
      <c r="A270" s="19">
        <v>1285</v>
      </c>
      <c r="B270" s="20" t="s">
        <v>205</v>
      </c>
      <c r="C270" s="6" t="s">
        <v>226</v>
      </c>
      <c r="D270" s="47">
        <v>5155.32</v>
      </c>
      <c r="E270" s="47"/>
      <c r="F270" s="47">
        <v>335.0958</v>
      </c>
      <c r="G270" s="47">
        <v>4820.2241999999997</v>
      </c>
      <c r="H270" s="53">
        <v>44958</v>
      </c>
      <c r="I270" s="54">
        <v>44958</v>
      </c>
    </row>
    <row r="271" spans="1:9" x14ac:dyDescent="0.3">
      <c r="C271" s="25"/>
      <c r="D271" s="9">
        <f>SUM(D4:D270)</f>
        <v>2123976.0799999987</v>
      </c>
      <c r="E271" s="9">
        <f>SUM(E3:E270)</f>
        <v>36096</v>
      </c>
      <c r="F271" s="9">
        <f>SUM(F4:F270)</f>
        <v>140404.68519999998</v>
      </c>
      <c r="G271" s="9">
        <f>SUM(G4:G270)</f>
        <v>2018773.5148000005</v>
      </c>
      <c r="H271" s="27"/>
    </row>
    <row r="272" spans="1:9" x14ac:dyDescent="0.3">
      <c r="C272" s="25"/>
      <c r="D272" s="26"/>
      <c r="E272" s="9"/>
      <c r="F272" s="26"/>
      <c r="G272" s="9"/>
      <c r="H272" s="27"/>
    </row>
    <row r="273" spans="1:9" s="2" customFormat="1" x14ac:dyDescent="0.3">
      <c r="A273" s="1"/>
      <c r="B273"/>
      <c r="C273" s="1"/>
      <c r="D273" s="28"/>
      <c r="E273" s="28"/>
      <c r="F273" s="28"/>
      <c r="G273" s="28"/>
      <c r="I273" s="30"/>
    </row>
    <row r="274" spans="1:9" s="2" customFormat="1" x14ac:dyDescent="0.3">
      <c r="A274" s="1"/>
      <c r="B274"/>
      <c r="C274" s="1"/>
      <c r="D274" s="26"/>
      <c r="E274" s="26"/>
      <c r="F274" s="26"/>
      <c r="G274" s="26"/>
      <c r="I274" s="30"/>
    </row>
    <row r="275" spans="1:9" s="2" customFormat="1" x14ac:dyDescent="0.3">
      <c r="A275" s="1"/>
      <c r="B275"/>
      <c r="C275" s="1"/>
      <c r="D275" s="9"/>
      <c r="E275" s="9"/>
      <c r="F275" s="9"/>
      <c r="G275" s="9"/>
      <c r="I275" s="30"/>
    </row>
    <row r="276" spans="1:9" s="2" customFormat="1" x14ac:dyDescent="0.3">
      <c r="A276" s="1"/>
      <c r="B276"/>
      <c r="C276" s="9"/>
      <c r="D276" s="37"/>
      <c r="E276" s="9"/>
      <c r="F276" s="46"/>
      <c r="G276" s="46"/>
      <c r="I276" s="30"/>
    </row>
    <row r="277" spans="1:9" s="2" customFormat="1" x14ac:dyDescent="0.3">
      <c r="A277" s="1"/>
      <c r="B277"/>
      <c r="C277" s="9"/>
      <c r="E277" s="9"/>
      <c r="F277" s="46"/>
      <c r="G277" s="46"/>
      <c r="I277" s="30"/>
    </row>
    <row r="278" spans="1:9" s="2" customFormat="1" x14ac:dyDescent="0.3">
      <c r="A278" s="1"/>
      <c r="B278"/>
      <c r="C278" s="9"/>
      <c r="E278" s="9"/>
      <c r="F278" s="46"/>
      <c r="G278" s="46"/>
      <c r="I278" s="30"/>
    </row>
    <row r="279" spans="1:9" s="2" customFormat="1" x14ac:dyDescent="0.3">
      <c r="A279" s="1"/>
      <c r="B279"/>
      <c r="C279" s="9"/>
      <c r="D279" s="37"/>
      <c r="E279" s="59"/>
      <c r="F279" s="46"/>
      <c r="G279" s="46"/>
      <c r="I279" s="30"/>
    </row>
    <row r="280" spans="1:9" s="2" customFormat="1" x14ac:dyDescent="0.3">
      <c r="A280" s="1"/>
      <c r="B280"/>
      <c r="C280" s="58"/>
      <c r="D280" s="9"/>
      <c r="E280" s="9"/>
      <c r="F280" s="3"/>
      <c r="G280" s="46"/>
      <c r="I280" s="30"/>
    </row>
    <row r="281" spans="1:9" x14ac:dyDescent="0.3">
      <c r="E281" s="7"/>
    </row>
    <row r="282" spans="1:9" x14ac:dyDescent="0.3">
      <c r="E282" s="7"/>
    </row>
    <row r="289" spans="3:8" x14ac:dyDescent="0.3">
      <c r="D289" s="7"/>
      <c r="E289" s="7"/>
      <c r="F289" s="7"/>
      <c r="G289" s="7"/>
    </row>
    <row r="290" spans="3:8" x14ac:dyDescent="0.3">
      <c r="D290" s="7"/>
      <c r="E290" s="7"/>
      <c r="F290" s="7"/>
      <c r="G290" s="7"/>
    </row>
    <row r="291" spans="3:8" x14ac:dyDescent="0.3">
      <c r="D291" s="7"/>
      <c r="E291" s="7"/>
      <c r="F291" s="7"/>
      <c r="G291" s="7"/>
    </row>
    <row r="292" spans="3:8" x14ac:dyDescent="0.3">
      <c r="D292" s="9"/>
      <c r="E292" s="9"/>
      <c r="F292" s="9"/>
      <c r="G292" s="9"/>
      <c r="H292"/>
    </row>
    <row r="293" spans="3:8" x14ac:dyDescent="0.3">
      <c r="C293" s="25"/>
      <c r="D293" s="9"/>
      <c r="E293" s="9"/>
      <c r="F293" s="9"/>
      <c r="G293" s="9"/>
      <c r="H293"/>
    </row>
    <row r="294" spans="3:8" x14ac:dyDescent="0.3">
      <c r="D294" s="7"/>
      <c r="E294" s="7"/>
      <c r="F294" s="7"/>
      <c r="G294" s="7"/>
    </row>
    <row r="295" spans="3:8" x14ac:dyDescent="0.3">
      <c r="D295" s="7"/>
      <c r="E295" s="7"/>
      <c r="F295" s="7"/>
      <c r="G295" s="7"/>
    </row>
    <row r="296" spans="3:8" x14ac:dyDescent="0.3">
      <c r="D296" s="7"/>
      <c r="E296" s="7"/>
      <c r="F296" s="7"/>
      <c r="G296" s="7"/>
    </row>
  </sheetData>
  <mergeCells count="1">
    <mergeCell ref="A1:H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2697E-8D89-4DA5-BE6B-7035AED9E8A5}">
  <dimension ref="A1:I289"/>
  <sheetViews>
    <sheetView rightToLeft="1" zoomScale="87" zoomScaleNormal="87" workbookViewId="0">
      <pane ySplit="3" topLeftCell="A233" activePane="bottomLeft" state="frozen"/>
      <selection pane="bottomLeft" activeCell="C252" sqref="C252"/>
    </sheetView>
  </sheetViews>
  <sheetFormatPr defaultColWidth="8.58203125" defaultRowHeight="14" x14ac:dyDescent="0.3"/>
  <cols>
    <col min="1" max="1" width="9.08203125" style="1" customWidth="1"/>
    <col min="2" max="2" width="25.08203125" customWidth="1"/>
    <col min="3" max="3" width="50.58203125" style="1" customWidth="1"/>
    <col min="4" max="4" width="24.08203125" style="3" customWidth="1"/>
    <col min="5" max="5" width="19" style="3" customWidth="1"/>
    <col min="6" max="6" width="22.08203125" style="3" customWidth="1"/>
    <col min="7" max="7" width="16.58203125" style="2" hidden="1" customWidth="1"/>
    <col min="8" max="8" width="18.08203125" style="34" customWidth="1"/>
    <col min="9" max="9" width="8.58203125" customWidth="1"/>
  </cols>
  <sheetData>
    <row r="1" spans="1:8" ht="35.25" customHeight="1" x14ac:dyDescent="0.3">
      <c r="A1" s="68" t="s">
        <v>234</v>
      </c>
      <c r="B1" s="68"/>
      <c r="C1" s="68"/>
      <c r="D1" s="68"/>
      <c r="E1" s="68"/>
      <c r="F1" s="68"/>
      <c r="G1" s="68"/>
    </row>
    <row r="2" spans="1:8" ht="34.5" customHeight="1" thickBot="1" x14ac:dyDescent="0.35">
      <c r="D2"/>
      <c r="E2" s="1"/>
      <c r="F2"/>
      <c r="G2"/>
    </row>
    <row r="3" spans="1:8" ht="14.5" thickBot="1" x14ac:dyDescent="0.35">
      <c r="A3" s="21" t="s">
        <v>0</v>
      </c>
      <c r="B3" s="22" t="s">
        <v>196</v>
      </c>
      <c r="C3" s="21" t="s">
        <v>1</v>
      </c>
      <c r="D3" s="23" t="s">
        <v>233</v>
      </c>
      <c r="E3" s="24" t="s">
        <v>288</v>
      </c>
      <c r="F3" s="24" t="s">
        <v>235</v>
      </c>
      <c r="G3" s="44" t="s">
        <v>2</v>
      </c>
      <c r="H3" s="33" t="s">
        <v>2</v>
      </c>
    </row>
    <row r="4" spans="1:8" ht="14.5" thickBot="1" x14ac:dyDescent="0.35">
      <c r="A4" s="10">
        <v>1256</v>
      </c>
      <c r="B4" s="11" t="s">
        <v>198</v>
      </c>
      <c r="C4" s="5" t="s">
        <v>279</v>
      </c>
      <c r="D4" s="47">
        <v>12763.26</v>
      </c>
      <c r="E4" s="45">
        <v>797.70375000000001</v>
      </c>
      <c r="F4" s="45">
        <v>11965.55625</v>
      </c>
      <c r="G4" s="31">
        <v>44593</v>
      </c>
      <c r="H4" s="35">
        <v>44593</v>
      </c>
    </row>
    <row r="5" spans="1:8" ht="14.5" thickBot="1" x14ac:dyDescent="0.35">
      <c r="A5" s="16">
        <v>1311</v>
      </c>
      <c r="B5" s="11" t="s">
        <v>206</v>
      </c>
      <c r="C5" s="38" t="s">
        <v>269</v>
      </c>
      <c r="D5" s="47">
        <v>4034.56</v>
      </c>
      <c r="E5" s="45">
        <v>252.16</v>
      </c>
      <c r="F5" s="45">
        <v>3782.4</v>
      </c>
      <c r="G5" s="32"/>
      <c r="H5" s="36">
        <v>45717</v>
      </c>
    </row>
    <row r="6" spans="1:8" ht="14.5" thickBot="1" x14ac:dyDescent="0.35">
      <c r="A6" s="10">
        <v>1179</v>
      </c>
      <c r="B6" s="11" t="s">
        <v>200</v>
      </c>
      <c r="C6" s="29" t="s">
        <v>3</v>
      </c>
      <c r="D6" s="47">
        <v>4047.27</v>
      </c>
      <c r="E6" s="45">
        <v>252.954375</v>
      </c>
      <c r="F6" s="45">
        <v>3794.3156250000002</v>
      </c>
      <c r="G6" s="32">
        <v>43525</v>
      </c>
      <c r="H6" s="36">
        <v>43525</v>
      </c>
    </row>
    <row r="7" spans="1:8" ht="14.5" thickBot="1" x14ac:dyDescent="0.35">
      <c r="A7" s="10">
        <v>1259</v>
      </c>
      <c r="B7" s="11" t="s">
        <v>201</v>
      </c>
      <c r="C7" s="5" t="s">
        <v>191</v>
      </c>
      <c r="D7" s="47">
        <v>3378.46</v>
      </c>
      <c r="E7" s="45">
        <v>211.15375</v>
      </c>
      <c r="F7" s="45">
        <v>3167.3062500000001</v>
      </c>
      <c r="G7" s="32">
        <v>44593</v>
      </c>
      <c r="H7" s="36">
        <v>44593</v>
      </c>
    </row>
    <row r="8" spans="1:8" ht="14.5" thickBot="1" x14ac:dyDescent="0.35">
      <c r="A8" s="10">
        <v>1105</v>
      </c>
      <c r="B8" s="11" t="s">
        <v>202</v>
      </c>
      <c r="C8" s="29" t="s">
        <v>286</v>
      </c>
      <c r="D8" s="47">
        <v>21200.36</v>
      </c>
      <c r="E8" s="45">
        <v>1325.0225</v>
      </c>
      <c r="F8" s="45">
        <v>19875.337500000001</v>
      </c>
      <c r="G8" s="32">
        <v>41306</v>
      </c>
      <c r="H8" s="36">
        <v>41306</v>
      </c>
    </row>
    <row r="9" spans="1:8" ht="14.5" thickBot="1" x14ac:dyDescent="0.35">
      <c r="A9" s="10">
        <v>1169</v>
      </c>
      <c r="B9" s="11" t="s">
        <v>203</v>
      </c>
      <c r="C9" s="29" t="s">
        <v>280</v>
      </c>
      <c r="D9" s="47">
        <v>7668.47</v>
      </c>
      <c r="E9" s="45">
        <v>479.27937500000002</v>
      </c>
      <c r="F9" s="45">
        <v>7189.1906250000002</v>
      </c>
      <c r="G9" s="32">
        <v>43132</v>
      </c>
      <c r="H9" s="36">
        <v>43132</v>
      </c>
    </row>
    <row r="10" spans="1:8" ht="14.5" thickBot="1" x14ac:dyDescent="0.35">
      <c r="A10" s="16">
        <v>1319</v>
      </c>
      <c r="B10" s="11" t="s">
        <v>200</v>
      </c>
      <c r="C10" s="38" t="s">
        <v>277</v>
      </c>
      <c r="D10" s="47">
        <v>2824.82</v>
      </c>
      <c r="E10" s="45">
        <v>176.55125000000001</v>
      </c>
      <c r="F10" s="45">
        <v>2648.2687500000002</v>
      </c>
      <c r="G10" s="32"/>
      <c r="H10" s="36">
        <v>45717</v>
      </c>
    </row>
    <row r="11" spans="1:8" ht="14.5" thickBot="1" x14ac:dyDescent="0.35">
      <c r="A11" s="10">
        <v>1070</v>
      </c>
      <c r="B11" s="11" t="s">
        <v>204</v>
      </c>
      <c r="C11" s="29" t="s">
        <v>4</v>
      </c>
      <c r="D11" s="47">
        <v>3817.31</v>
      </c>
      <c r="E11" s="45">
        <v>238.581875</v>
      </c>
      <c r="F11" s="45">
        <v>3578.7281250000001</v>
      </c>
      <c r="G11" s="32">
        <v>40909</v>
      </c>
      <c r="H11" s="36">
        <v>40909</v>
      </c>
    </row>
    <row r="12" spans="1:8" ht="14.5" thickBot="1" x14ac:dyDescent="0.35">
      <c r="A12" s="10">
        <v>1145</v>
      </c>
      <c r="B12" s="11" t="s">
        <v>200</v>
      </c>
      <c r="C12" s="29" t="s">
        <v>236</v>
      </c>
      <c r="D12" s="47">
        <v>4590.9799999999996</v>
      </c>
      <c r="E12" s="45">
        <v>286.93624999999997</v>
      </c>
      <c r="F12" s="45">
        <v>4304.0437499999998</v>
      </c>
      <c r="G12" s="32">
        <v>42095</v>
      </c>
      <c r="H12" s="36">
        <v>42095</v>
      </c>
    </row>
    <row r="13" spans="1:8" ht="14.5" thickBot="1" x14ac:dyDescent="0.35">
      <c r="A13" s="10">
        <v>1113</v>
      </c>
      <c r="B13" s="11" t="s">
        <v>204</v>
      </c>
      <c r="C13" s="29" t="s">
        <v>5</v>
      </c>
      <c r="D13" s="47">
        <v>30877.81</v>
      </c>
      <c r="E13" s="45">
        <v>1929.8631250000001</v>
      </c>
      <c r="F13" s="45">
        <v>28947.946875000001</v>
      </c>
      <c r="G13" s="32">
        <v>41306</v>
      </c>
      <c r="H13" s="36">
        <v>41306</v>
      </c>
    </row>
    <row r="14" spans="1:8" ht="14.5" thickBot="1" x14ac:dyDescent="0.35">
      <c r="A14" s="10">
        <v>1188</v>
      </c>
      <c r="B14" s="11" t="s">
        <v>199</v>
      </c>
      <c r="C14" s="29" t="s">
        <v>6</v>
      </c>
      <c r="D14" s="47">
        <v>5563.85</v>
      </c>
      <c r="E14" s="45">
        <v>347.74062500000002</v>
      </c>
      <c r="F14" s="45">
        <v>5216.109375</v>
      </c>
      <c r="G14" s="32">
        <v>43525</v>
      </c>
      <c r="H14" s="36">
        <v>43525</v>
      </c>
    </row>
    <row r="15" spans="1:8" ht="14.5" thickBot="1" x14ac:dyDescent="0.35">
      <c r="A15" s="10">
        <v>1019</v>
      </c>
      <c r="B15" s="11" t="s">
        <v>203</v>
      </c>
      <c r="C15" s="29" t="s">
        <v>7</v>
      </c>
      <c r="D15" s="47">
        <v>11305.61</v>
      </c>
      <c r="E15" s="45">
        <v>706.60062500000004</v>
      </c>
      <c r="F15" s="45">
        <v>10599.009375000001</v>
      </c>
      <c r="G15" s="32">
        <v>40148</v>
      </c>
      <c r="H15" s="36">
        <v>40148</v>
      </c>
    </row>
    <row r="16" spans="1:8" ht="14.5" thickBot="1" x14ac:dyDescent="0.35">
      <c r="A16" s="10">
        <v>1119</v>
      </c>
      <c r="B16" s="11" t="s">
        <v>203</v>
      </c>
      <c r="C16" s="29" t="s">
        <v>8</v>
      </c>
      <c r="D16" s="47">
        <v>4431.3599999999997</v>
      </c>
      <c r="E16" s="45">
        <v>276.95999999999998</v>
      </c>
      <c r="F16" s="45">
        <v>4154.3999999999996</v>
      </c>
      <c r="G16" s="32">
        <v>41730</v>
      </c>
      <c r="H16" s="36">
        <v>41730</v>
      </c>
    </row>
    <row r="17" spans="1:8" ht="14.5" thickBot="1" x14ac:dyDescent="0.35">
      <c r="A17" s="10">
        <v>1108</v>
      </c>
      <c r="B17" s="11" t="s">
        <v>200</v>
      </c>
      <c r="C17" s="39" t="s">
        <v>208</v>
      </c>
      <c r="D17" s="47">
        <v>10878.99</v>
      </c>
      <c r="E17" s="45">
        <v>679.93687499999999</v>
      </c>
      <c r="F17" s="45">
        <v>10199.053125</v>
      </c>
      <c r="G17" s="32">
        <v>41306</v>
      </c>
      <c r="H17" s="36">
        <v>41306</v>
      </c>
    </row>
    <row r="18" spans="1:8" ht="14.5" thickBot="1" x14ac:dyDescent="0.35">
      <c r="A18" s="10">
        <v>1151</v>
      </c>
      <c r="B18" s="11" t="s">
        <v>203</v>
      </c>
      <c r="C18" s="29" t="s">
        <v>9</v>
      </c>
      <c r="D18" s="47">
        <v>5267.62</v>
      </c>
      <c r="E18" s="45">
        <v>329.22624999999999</v>
      </c>
      <c r="F18" s="45">
        <v>4938.3937500000002</v>
      </c>
      <c r="G18" s="32">
        <v>42401</v>
      </c>
      <c r="H18" s="36">
        <v>42401</v>
      </c>
    </row>
    <row r="19" spans="1:8" ht="14.5" thickBot="1" x14ac:dyDescent="0.35">
      <c r="A19" s="10">
        <v>1148</v>
      </c>
      <c r="B19" s="11" t="s">
        <v>202</v>
      </c>
      <c r="C19" s="29" t="s">
        <v>10</v>
      </c>
      <c r="D19" s="47">
        <v>53061.599999999999</v>
      </c>
      <c r="E19" s="45">
        <v>3316.35</v>
      </c>
      <c r="F19" s="45">
        <v>49745.25</v>
      </c>
      <c r="G19" s="32">
        <v>42401</v>
      </c>
      <c r="H19" s="36">
        <v>42401</v>
      </c>
    </row>
    <row r="20" spans="1:8" ht="14.5" thickBot="1" x14ac:dyDescent="0.35">
      <c r="A20" s="10">
        <v>1203</v>
      </c>
      <c r="B20" s="11" t="s">
        <v>204</v>
      </c>
      <c r="C20" s="29" t="s">
        <v>146</v>
      </c>
      <c r="D20" s="47">
        <v>2565.96</v>
      </c>
      <c r="E20" s="45">
        <v>160.3725</v>
      </c>
      <c r="F20" s="45">
        <v>2405.5875000000001</v>
      </c>
      <c r="G20" s="32">
        <v>43891</v>
      </c>
      <c r="H20" s="36">
        <v>43891</v>
      </c>
    </row>
    <row r="21" spans="1:8" ht="14.5" thickBot="1" x14ac:dyDescent="0.35">
      <c r="A21" s="10">
        <v>1134</v>
      </c>
      <c r="B21" s="11" t="s">
        <v>205</v>
      </c>
      <c r="C21" s="29" t="s">
        <v>11</v>
      </c>
      <c r="D21" s="47">
        <v>22311.040000000001</v>
      </c>
      <c r="E21" s="45">
        <v>1394.44</v>
      </c>
      <c r="F21" s="45">
        <v>20916.600000000002</v>
      </c>
      <c r="G21" s="32">
        <v>42095</v>
      </c>
      <c r="H21" s="36">
        <v>42095</v>
      </c>
    </row>
    <row r="22" spans="1:8" ht="14.5" thickBot="1" x14ac:dyDescent="0.35">
      <c r="A22" s="10">
        <v>1206</v>
      </c>
      <c r="B22" s="11" t="s">
        <v>203</v>
      </c>
      <c r="C22" s="29" t="s">
        <v>144</v>
      </c>
      <c r="D22" s="47">
        <v>5229.5600000000004</v>
      </c>
      <c r="E22" s="45">
        <v>326.84750000000003</v>
      </c>
      <c r="F22" s="45">
        <v>4902.7125000000005</v>
      </c>
      <c r="G22" s="32">
        <v>43891</v>
      </c>
      <c r="H22" s="36">
        <v>43891</v>
      </c>
    </row>
    <row r="23" spans="1:8" ht="14.5" thickBot="1" x14ac:dyDescent="0.35">
      <c r="A23" s="10">
        <v>1161</v>
      </c>
      <c r="B23" s="11" t="s">
        <v>205</v>
      </c>
      <c r="C23" s="29" t="s">
        <v>12</v>
      </c>
      <c r="D23" s="47">
        <v>23196.7</v>
      </c>
      <c r="E23" s="45">
        <v>1449.79375</v>
      </c>
      <c r="F23" s="45">
        <v>21746.90625</v>
      </c>
      <c r="G23" s="32">
        <v>42767</v>
      </c>
      <c r="H23" s="36">
        <v>42767</v>
      </c>
    </row>
    <row r="24" spans="1:8" ht="14.5" thickBot="1" x14ac:dyDescent="0.35">
      <c r="A24" s="16">
        <v>1305</v>
      </c>
      <c r="B24" s="11" t="s">
        <v>200</v>
      </c>
      <c r="C24" s="40" t="s">
        <v>263</v>
      </c>
      <c r="D24" s="47">
        <v>2879.95</v>
      </c>
      <c r="E24" s="45">
        <v>179.99687499999999</v>
      </c>
      <c r="F24" s="45">
        <v>2699.953125</v>
      </c>
      <c r="G24" s="32"/>
      <c r="H24" s="36">
        <v>45717</v>
      </c>
    </row>
    <row r="25" spans="1:8" ht="14.5" thickBot="1" x14ac:dyDescent="0.35">
      <c r="A25" s="10">
        <v>1221</v>
      </c>
      <c r="B25" s="11" t="s">
        <v>205</v>
      </c>
      <c r="C25" s="5" t="s">
        <v>158</v>
      </c>
      <c r="D25" s="47">
        <v>3282.23</v>
      </c>
      <c r="E25" s="45">
        <v>205.139375</v>
      </c>
      <c r="F25" s="45">
        <v>3077.0906249999998</v>
      </c>
      <c r="G25" s="32">
        <v>44270</v>
      </c>
      <c r="H25" s="36">
        <v>44270</v>
      </c>
    </row>
    <row r="26" spans="1:8" ht="14.5" thickBot="1" x14ac:dyDescent="0.35">
      <c r="A26" s="10">
        <v>1004</v>
      </c>
      <c r="B26" s="11" t="s">
        <v>200</v>
      </c>
      <c r="C26" s="29" t="s">
        <v>287</v>
      </c>
      <c r="D26" s="47">
        <v>14177.48</v>
      </c>
      <c r="E26" s="45">
        <v>886.09249999999997</v>
      </c>
      <c r="F26" s="45">
        <v>13291.387499999999</v>
      </c>
      <c r="G26" s="32">
        <v>40148</v>
      </c>
      <c r="H26" s="36">
        <v>40148</v>
      </c>
    </row>
    <row r="27" spans="1:8" ht="14.5" thickBot="1" x14ac:dyDescent="0.35">
      <c r="A27" s="10">
        <v>1269</v>
      </c>
      <c r="B27" s="11" t="s">
        <v>197</v>
      </c>
      <c r="C27" s="5" t="s">
        <v>212</v>
      </c>
      <c r="D27" s="47">
        <v>6110.49</v>
      </c>
      <c r="E27" s="45">
        <v>381.90562499999999</v>
      </c>
      <c r="F27" s="45">
        <v>5728.5843749999995</v>
      </c>
      <c r="G27" s="32">
        <v>44958</v>
      </c>
      <c r="H27" s="36">
        <v>44958</v>
      </c>
    </row>
    <row r="28" spans="1:8" ht="14.5" thickBot="1" x14ac:dyDescent="0.35">
      <c r="A28" s="10">
        <v>1025</v>
      </c>
      <c r="B28" s="11" t="s">
        <v>197</v>
      </c>
      <c r="C28" s="29" t="s">
        <v>13</v>
      </c>
      <c r="D28" s="47">
        <v>6160.47</v>
      </c>
      <c r="E28" s="45">
        <v>385.02937500000002</v>
      </c>
      <c r="F28" s="45">
        <v>5775.4406250000002</v>
      </c>
      <c r="G28" s="32">
        <v>40148</v>
      </c>
      <c r="H28" s="36">
        <v>40148</v>
      </c>
    </row>
    <row r="29" spans="1:8" ht="14.5" thickBot="1" x14ac:dyDescent="0.35">
      <c r="A29" s="10">
        <v>1270</v>
      </c>
      <c r="B29" s="11" t="s">
        <v>200</v>
      </c>
      <c r="C29" s="5" t="s">
        <v>213</v>
      </c>
      <c r="D29" s="47">
        <v>4631.38</v>
      </c>
      <c r="E29" s="45">
        <v>289.46125000000001</v>
      </c>
      <c r="F29" s="45">
        <v>4341.9187499999998</v>
      </c>
      <c r="G29" s="32">
        <v>44958</v>
      </c>
      <c r="H29" s="36">
        <v>44958</v>
      </c>
    </row>
    <row r="30" spans="1:8" ht="14.5" thickBot="1" x14ac:dyDescent="0.35">
      <c r="A30" s="10">
        <v>1150</v>
      </c>
      <c r="B30" s="11" t="s">
        <v>204</v>
      </c>
      <c r="C30" s="29" t="s">
        <v>14</v>
      </c>
      <c r="D30" s="47">
        <v>3373.49</v>
      </c>
      <c r="E30" s="45">
        <v>210.84312499999999</v>
      </c>
      <c r="F30" s="45">
        <v>3162.6468749999999</v>
      </c>
      <c r="G30" s="32">
        <v>42401</v>
      </c>
      <c r="H30" s="36">
        <v>42401</v>
      </c>
    </row>
    <row r="31" spans="1:8" ht="14.5" thickBot="1" x14ac:dyDescent="0.35">
      <c r="A31" s="10">
        <v>1003</v>
      </c>
      <c r="B31" s="11" t="s">
        <v>206</v>
      </c>
      <c r="C31" s="29" t="s">
        <v>15</v>
      </c>
      <c r="D31" s="47">
        <v>4456.87</v>
      </c>
      <c r="E31" s="45">
        <v>278.55437499999999</v>
      </c>
      <c r="F31" s="45">
        <v>4178.3156250000002</v>
      </c>
      <c r="G31" s="32">
        <v>40148</v>
      </c>
      <c r="H31" s="36">
        <v>40148</v>
      </c>
    </row>
    <row r="32" spans="1:8" ht="14.5" thickBot="1" x14ac:dyDescent="0.35">
      <c r="A32" s="10">
        <v>1042</v>
      </c>
      <c r="B32" s="11" t="s">
        <v>200</v>
      </c>
      <c r="C32" s="29" t="s">
        <v>16</v>
      </c>
      <c r="D32" s="47">
        <v>28545.94</v>
      </c>
      <c r="E32" s="45">
        <v>1784.1212499999999</v>
      </c>
      <c r="F32" s="45">
        <v>26761.818749999999</v>
      </c>
      <c r="G32" s="32">
        <v>40148</v>
      </c>
      <c r="H32" s="36">
        <v>40148</v>
      </c>
    </row>
    <row r="33" spans="1:8" ht="14.5" thickBot="1" x14ac:dyDescent="0.35">
      <c r="A33" s="10">
        <v>1167</v>
      </c>
      <c r="B33" s="11" t="s">
        <v>200</v>
      </c>
      <c r="C33" s="29" t="s">
        <v>17</v>
      </c>
      <c r="D33" s="47">
        <v>221.78</v>
      </c>
      <c r="E33" s="45">
        <v>13.86125</v>
      </c>
      <c r="F33" s="45">
        <v>207.91874999999999</v>
      </c>
      <c r="G33" s="32">
        <v>43132</v>
      </c>
      <c r="H33" s="36">
        <v>43132</v>
      </c>
    </row>
    <row r="34" spans="1:8" ht="14.5" thickBot="1" x14ac:dyDescent="0.35">
      <c r="A34" s="10">
        <v>1088</v>
      </c>
      <c r="B34" s="11" t="s">
        <v>200</v>
      </c>
      <c r="C34" s="29" t="s">
        <v>18</v>
      </c>
      <c r="D34" s="47">
        <v>7025.78</v>
      </c>
      <c r="E34" s="45">
        <v>439.11124999999998</v>
      </c>
      <c r="F34" s="45">
        <v>6586.6687499999998</v>
      </c>
      <c r="G34" s="32">
        <v>40909</v>
      </c>
      <c r="H34" s="36">
        <v>40909</v>
      </c>
    </row>
    <row r="35" spans="1:8" ht="14.5" thickBot="1" x14ac:dyDescent="0.35">
      <c r="A35" s="10">
        <v>1143</v>
      </c>
      <c r="B35" s="11" t="s">
        <v>200</v>
      </c>
      <c r="C35" s="29" t="s">
        <v>19</v>
      </c>
      <c r="D35" s="47">
        <v>5261.56</v>
      </c>
      <c r="E35" s="45">
        <v>328.84750000000003</v>
      </c>
      <c r="F35" s="45">
        <v>4932.7125000000005</v>
      </c>
      <c r="G35" s="32">
        <v>42095</v>
      </c>
      <c r="H35" s="36">
        <v>42095</v>
      </c>
    </row>
    <row r="36" spans="1:8" ht="14.5" thickBot="1" x14ac:dyDescent="0.35">
      <c r="A36" s="10">
        <v>1228</v>
      </c>
      <c r="B36" s="11" t="s">
        <v>203</v>
      </c>
      <c r="C36" s="5" t="s">
        <v>165</v>
      </c>
      <c r="D36" s="47">
        <v>5141.43</v>
      </c>
      <c r="E36" s="45">
        <v>321.33937500000002</v>
      </c>
      <c r="F36" s="45">
        <v>4820.0906250000007</v>
      </c>
      <c r="G36" s="32">
        <v>44270</v>
      </c>
      <c r="H36" s="36">
        <v>44270</v>
      </c>
    </row>
    <row r="37" spans="1:8" ht="14.5" thickBot="1" x14ac:dyDescent="0.35">
      <c r="A37" s="10">
        <v>1132</v>
      </c>
      <c r="B37" s="11" t="s">
        <v>200</v>
      </c>
      <c r="C37" s="29" t="s">
        <v>20</v>
      </c>
      <c r="D37" s="47">
        <v>4359.5</v>
      </c>
      <c r="E37" s="45">
        <v>272.46875</v>
      </c>
      <c r="F37" s="45">
        <v>4087.03125</v>
      </c>
      <c r="G37" s="32">
        <v>41730</v>
      </c>
      <c r="H37" s="36">
        <v>41730</v>
      </c>
    </row>
    <row r="38" spans="1:8" ht="14.5" thickBot="1" x14ac:dyDescent="0.35">
      <c r="A38" s="10">
        <v>1198</v>
      </c>
      <c r="B38" s="11" t="s">
        <v>205</v>
      </c>
      <c r="C38" s="29" t="s">
        <v>149</v>
      </c>
      <c r="D38" s="47">
        <v>4904.88</v>
      </c>
      <c r="E38" s="45">
        <v>306.55500000000001</v>
      </c>
      <c r="F38" s="45">
        <v>4598.3249999999998</v>
      </c>
      <c r="G38" s="32">
        <v>43891</v>
      </c>
      <c r="H38" s="36">
        <v>43891</v>
      </c>
    </row>
    <row r="39" spans="1:8" ht="14.5" thickBot="1" x14ac:dyDescent="0.35">
      <c r="A39" s="10">
        <v>1191</v>
      </c>
      <c r="B39" s="11" t="s">
        <v>207</v>
      </c>
      <c r="C39" s="29" t="s">
        <v>22</v>
      </c>
      <c r="D39" s="47">
        <v>4165.32</v>
      </c>
      <c r="E39" s="45">
        <v>260.33249999999998</v>
      </c>
      <c r="F39" s="45">
        <v>3904.9874999999997</v>
      </c>
      <c r="G39" s="32">
        <v>43525</v>
      </c>
      <c r="H39" s="36">
        <v>43525</v>
      </c>
    </row>
    <row r="40" spans="1:8" ht="14.5" thickBot="1" x14ac:dyDescent="0.35">
      <c r="A40" s="10">
        <v>1005</v>
      </c>
      <c r="B40" s="11" t="s">
        <v>200</v>
      </c>
      <c r="C40" s="29" t="s">
        <v>23</v>
      </c>
      <c r="D40" s="47">
        <v>8475.09</v>
      </c>
      <c r="E40" s="45">
        <v>529.69312500000001</v>
      </c>
      <c r="F40" s="45">
        <v>7945.3968750000004</v>
      </c>
      <c r="G40" s="32">
        <v>40148</v>
      </c>
      <c r="H40" s="36">
        <v>40148</v>
      </c>
    </row>
    <row r="41" spans="1:8" ht="14.5" thickBot="1" x14ac:dyDescent="0.35">
      <c r="A41" s="10">
        <v>1131</v>
      </c>
      <c r="B41" s="11" t="s">
        <v>206</v>
      </c>
      <c r="C41" s="29" t="s">
        <v>24</v>
      </c>
      <c r="D41" s="47">
        <v>16028.57</v>
      </c>
      <c r="E41" s="45">
        <v>1001.785625</v>
      </c>
      <c r="F41" s="45">
        <v>15026.784374999999</v>
      </c>
      <c r="G41" s="32">
        <v>41760</v>
      </c>
      <c r="H41" s="36">
        <v>41760</v>
      </c>
    </row>
    <row r="42" spans="1:8" ht="14.5" thickBot="1" x14ac:dyDescent="0.35">
      <c r="A42" s="10">
        <v>1159</v>
      </c>
      <c r="B42" s="11" t="s">
        <v>200</v>
      </c>
      <c r="C42" s="29" t="s">
        <v>25</v>
      </c>
      <c r="D42" s="47">
        <v>4943.58</v>
      </c>
      <c r="E42" s="45">
        <v>308.97375</v>
      </c>
      <c r="F42" s="45">
        <v>4634.6062499999998</v>
      </c>
      <c r="G42" s="32">
        <v>42767</v>
      </c>
      <c r="H42" s="36">
        <v>42767</v>
      </c>
    </row>
    <row r="43" spans="1:8" ht="14.5" thickBot="1" x14ac:dyDescent="0.35">
      <c r="A43" s="10">
        <v>1158</v>
      </c>
      <c r="B43" s="11" t="s">
        <v>201</v>
      </c>
      <c r="C43" s="29" t="s">
        <v>26</v>
      </c>
      <c r="D43" s="47">
        <v>2866.74</v>
      </c>
      <c r="E43" s="45">
        <v>179.17124999999999</v>
      </c>
      <c r="F43" s="45">
        <v>-1.2500000002546585E-3</v>
      </c>
      <c r="G43" s="32">
        <v>42767</v>
      </c>
      <c r="H43" s="36">
        <v>42767</v>
      </c>
    </row>
    <row r="44" spans="1:8" ht="14.5" thickBot="1" x14ac:dyDescent="0.35">
      <c r="A44" s="10">
        <v>1271</v>
      </c>
      <c r="B44" s="11" t="s">
        <v>230</v>
      </c>
      <c r="C44" s="5" t="s">
        <v>214</v>
      </c>
      <c r="D44" s="47">
        <v>311.76</v>
      </c>
      <c r="E44" s="45">
        <v>19.484999999999999</v>
      </c>
      <c r="F44" s="45">
        <v>292.27499999999998</v>
      </c>
      <c r="G44" s="32">
        <v>44958</v>
      </c>
      <c r="H44" s="36">
        <v>44958</v>
      </c>
    </row>
    <row r="45" spans="1:8" ht="14.5" thickBot="1" x14ac:dyDescent="0.35">
      <c r="A45" s="10">
        <v>1043</v>
      </c>
      <c r="B45" s="11" t="s">
        <v>200</v>
      </c>
      <c r="C45" s="29" t="s">
        <v>27</v>
      </c>
      <c r="D45" s="47">
        <v>11575.1</v>
      </c>
      <c r="E45" s="45">
        <v>723.44375000000002</v>
      </c>
      <c r="F45" s="45">
        <v>10851.65625</v>
      </c>
      <c r="G45" s="32">
        <v>40148</v>
      </c>
      <c r="H45" s="36">
        <v>40148</v>
      </c>
    </row>
    <row r="46" spans="1:8" ht="14.5" thickBot="1" x14ac:dyDescent="0.35">
      <c r="A46" s="10">
        <v>1172</v>
      </c>
      <c r="B46" s="11" t="s">
        <v>202</v>
      </c>
      <c r="C46" s="29" t="s">
        <v>28</v>
      </c>
      <c r="D46" s="47">
        <v>5686.66</v>
      </c>
      <c r="E46" s="45">
        <v>355.41624999999999</v>
      </c>
      <c r="F46" s="45">
        <v>5331.2437499999996</v>
      </c>
      <c r="G46" s="32">
        <v>43132</v>
      </c>
      <c r="H46" s="36">
        <v>43132</v>
      </c>
    </row>
    <row r="47" spans="1:8" ht="14.5" thickBot="1" x14ac:dyDescent="0.35">
      <c r="A47" s="10">
        <v>1006</v>
      </c>
      <c r="B47" s="11" t="s">
        <v>200</v>
      </c>
      <c r="C47" s="29" t="s">
        <v>29</v>
      </c>
      <c r="D47" s="47">
        <v>11796.18</v>
      </c>
      <c r="E47" s="45">
        <v>737.26125000000002</v>
      </c>
      <c r="F47" s="45">
        <v>11058.918750000001</v>
      </c>
      <c r="G47" s="32">
        <v>40148</v>
      </c>
      <c r="H47" s="36">
        <v>40148</v>
      </c>
    </row>
    <row r="48" spans="1:8" ht="14.5" thickBot="1" x14ac:dyDescent="0.35">
      <c r="A48" s="10">
        <v>1178</v>
      </c>
      <c r="B48" s="11" t="s">
        <v>201</v>
      </c>
      <c r="C48" s="29" t="s">
        <v>30</v>
      </c>
      <c r="D48" s="47">
        <v>8164.48</v>
      </c>
      <c r="E48" s="45">
        <v>510.28</v>
      </c>
      <c r="F48" s="45">
        <v>7654.2</v>
      </c>
      <c r="G48" s="32">
        <v>43435</v>
      </c>
      <c r="H48" s="36">
        <v>43435</v>
      </c>
    </row>
    <row r="49" spans="1:8" ht="14.5" thickBot="1" x14ac:dyDescent="0.35">
      <c r="A49" s="10">
        <v>1007</v>
      </c>
      <c r="B49" s="11" t="s">
        <v>200</v>
      </c>
      <c r="C49" s="29" t="s">
        <v>31</v>
      </c>
      <c r="D49" s="47">
        <v>4476.62</v>
      </c>
      <c r="E49" s="45">
        <v>279.78874999999999</v>
      </c>
      <c r="F49" s="45">
        <v>4196.8312500000002</v>
      </c>
      <c r="G49" s="32">
        <v>40179</v>
      </c>
      <c r="H49" s="36">
        <v>40179</v>
      </c>
    </row>
    <row r="50" spans="1:8" ht="14.5" thickBot="1" x14ac:dyDescent="0.35">
      <c r="A50" s="10">
        <v>1045</v>
      </c>
      <c r="B50" s="11" t="s">
        <v>203</v>
      </c>
      <c r="C50" s="29" t="s">
        <v>32</v>
      </c>
      <c r="D50" s="47">
        <v>4652.33</v>
      </c>
      <c r="E50" s="45">
        <v>290.770625</v>
      </c>
      <c r="F50" s="45">
        <v>4361.5593749999998</v>
      </c>
      <c r="G50" s="32">
        <v>40238</v>
      </c>
      <c r="H50" s="36">
        <v>40238</v>
      </c>
    </row>
    <row r="51" spans="1:8" ht="14.5" thickBot="1" x14ac:dyDescent="0.35">
      <c r="A51" s="10">
        <v>1052</v>
      </c>
      <c r="B51" s="11" t="s">
        <v>200</v>
      </c>
      <c r="C51" s="29" t="s">
        <v>33</v>
      </c>
      <c r="D51" s="47">
        <v>5486.68</v>
      </c>
      <c r="E51" s="45">
        <v>342.91750000000002</v>
      </c>
      <c r="F51" s="45">
        <v>5143.7625000000007</v>
      </c>
      <c r="G51" s="32">
        <v>42095</v>
      </c>
      <c r="H51" s="36">
        <v>42095</v>
      </c>
    </row>
    <row r="52" spans="1:8" ht="14.5" thickBot="1" x14ac:dyDescent="0.35">
      <c r="A52" s="10">
        <v>1304</v>
      </c>
      <c r="B52" s="11" t="s">
        <v>200</v>
      </c>
      <c r="C52" s="5" t="s">
        <v>253</v>
      </c>
      <c r="D52" s="47">
        <v>852.74</v>
      </c>
      <c r="E52" s="45">
        <v>53.296250000000001</v>
      </c>
      <c r="F52" s="45">
        <v>799.44375000000002</v>
      </c>
      <c r="G52" s="32">
        <v>45323</v>
      </c>
      <c r="H52" s="36">
        <v>45323</v>
      </c>
    </row>
    <row r="53" spans="1:8" ht="14.5" thickBot="1" x14ac:dyDescent="0.35">
      <c r="A53" s="10">
        <v>1089</v>
      </c>
      <c r="B53" s="11" t="s">
        <v>200</v>
      </c>
      <c r="C53" s="29" t="s">
        <v>34</v>
      </c>
      <c r="D53" s="47">
        <v>7468.67</v>
      </c>
      <c r="E53" s="45">
        <v>466.791875</v>
      </c>
      <c r="F53" s="45">
        <v>7001.8781250000002</v>
      </c>
      <c r="G53" s="32">
        <v>40909</v>
      </c>
      <c r="H53" s="36">
        <v>40909</v>
      </c>
    </row>
    <row r="54" spans="1:8" ht="14.5" thickBot="1" x14ac:dyDescent="0.35">
      <c r="A54" s="10">
        <v>1021</v>
      </c>
      <c r="B54" s="11" t="s">
        <v>203</v>
      </c>
      <c r="C54" s="29" t="s">
        <v>35</v>
      </c>
      <c r="D54" s="47">
        <v>10816.07</v>
      </c>
      <c r="E54" s="45">
        <v>676.00437499999998</v>
      </c>
      <c r="F54" s="45">
        <v>10140.065624999999</v>
      </c>
      <c r="G54" s="32">
        <v>40148</v>
      </c>
      <c r="H54" s="36">
        <v>40148</v>
      </c>
    </row>
    <row r="55" spans="1:8" ht="14.5" thickBot="1" x14ac:dyDescent="0.35">
      <c r="A55" s="10">
        <v>1196</v>
      </c>
      <c r="B55" s="11" t="s">
        <v>200</v>
      </c>
      <c r="C55" s="29" t="s">
        <v>150</v>
      </c>
      <c r="D55" s="47">
        <v>4508.12</v>
      </c>
      <c r="E55" s="45">
        <v>281.75749999999999</v>
      </c>
      <c r="F55" s="45">
        <v>4226.3625000000002</v>
      </c>
      <c r="G55" s="32">
        <v>43891</v>
      </c>
      <c r="H55" s="36">
        <v>43891</v>
      </c>
    </row>
    <row r="56" spans="1:8" ht="14.5" thickBot="1" x14ac:dyDescent="0.35">
      <c r="A56" s="10">
        <v>1118</v>
      </c>
      <c r="B56" s="11" t="s">
        <v>203</v>
      </c>
      <c r="C56" s="29" t="s">
        <v>36</v>
      </c>
      <c r="D56" s="47">
        <v>4567.0200000000004</v>
      </c>
      <c r="E56" s="45">
        <v>285.43875000000003</v>
      </c>
      <c r="F56" s="45">
        <v>4281.5812500000002</v>
      </c>
      <c r="G56" s="32">
        <v>41730</v>
      </c>
      <c r="H56" s="36">
        <v>41730</v>
      </c>
    </row>
    <row r="57" spans="1:8" ht="14.5" thickBot="1" x14ac:dyDescent="0.35">
      <c r="A57" s="10">
        <v>1116</v>
      </c>
      <c r="B57" s="11" t="s">
        <v>203</v>
      </c>
      <c r="C57" s="29" t="s">
        <v>37</v>
      </c>
      <c r="D57" s="47">
        <v>4197.63</v>
      </c>
      <c r="E57" s="45">
        <v>262.35187500000001</v>
      </c>
      <c r="F57" s="45">
        <v>3935.2781250000003</v>
      </c>
      <c r="G57" s="32">
        <v>41730</v>
      </c>
      <c r="H57" s="36">
        <v>41730</v>
      </c>
    </row>
    <row r="58" spans="1:8" ht="14.5" thickBot="1" x14ac:dyDescent="0.35">
      <c r="A58" s="10">
        <v>1266</v>
      </c>
      <c r="B58" s="11" t="s">
        <v>204</v>
      </c>
      <c r="C58" s="5" t="s">
        <v>210</v>
      </c>
      <c r="D58" s="47">
        <v>519.27</v>
      </c>
      <c r="E58" s="45">
        <v>32.454374999999999</v>
      </c>
      <c r="F58" s="45">
        <v>486.81562499999995</v>
      </c>
      <c r="G58" s="32">
        <v>44958</v>
      </c>
      <c r="H58" s="36">
        <v>44958</v>
      </c>
    </row>
    <row r="59" spans="1:8" ht="14.5" thickBot="1" x14ac:dyDescent="0.35">
      <c r="A59" s="10">
        <v>1110</v>
      </c>
      <c r="B59" s="11" t="s">
        <v>205</v>
      </c>
      <c r="C59" s="29" t="s">
        <v>255</v>
      </c>
      <c r="D59" s="47">
        <v>4055.84</v>
      </c>
      <c r="E59" s="45">
        <v>253.49</v>
      </c>
      <c r="F59" s="45">
        <v>3802.3500000000004</v>
      </c>
      <c r="G59" s="32">
        <v>41306</v>
      </c>
      <c r="H59" s="36">
        <v>41306</v>
      </c>
    </row>
    <row r="60" spans="1:8" ht="14.5" thickBot="1" x14ac:dyDescent="0.35">
      <c r="A60" s="16">
        <v>1307</v>
      </c>
      <c r="B60" s="11" t="s">
        <v>200</v>
      </c>
      <c r="C60" s="40" t="s">
        <v>265</v>
      </c>
      <c r="D60" s="47">
        <v>2862.56</v>
      </c>
      <c r="E60" s="45">
        <v>178.91</v>
      </c>
      <c r="F60" s="45">
        <v>2683.65</v>
      </c>
      <c r="G60" s="32"/>
      <c r="H60" s="36">
        <v>45717</v>
      </c>
    </row>
    <row r="61" spans="1:8" ht="14.5" thickBot="1" x14ac:dyDescent="0.35">
      <c r="A61" s="10">
        <v>1051</v>
      </c>
      <c r="B61" s="11" t="s">
        <v>202</v>
      </c>
      <c r="C61" s="29" t="s">
        <v>38</v>
      </c>
      <c r="D61" s="47">
        <v>20512.599999999999</v>
      </c>
      <c r="E61" s="45">
        <v>1282.0374999999999</v>
      </c>
      <c r="F61" s="45">
        <v>19230.5625</v>
      </c>
      <c r="G61" s="32">
        <v>41730</v>
      </c>
      <c r="H61" s="36">
        <v>41730</v>
      </c>
    </row>
    <row r="62" spans="1:8" ht="14.5" thickBot="1" x14ac:dyDescent="0.35">
      <c r="A62" s="10">
        <v>1176</v>
      </c>
      <c r="B62" s="11" t="s">
        <v>203</v>
      </c>
      <c r="C62" s="29" t="s">
        <v>39</v>
      </c>
      <c r="D62" s="47">
        <v>4653.05</v>
      </c>
      <c r="E62" s="45">
        <v>290.81562500000001</v>
      </c>
      <c r="F62" s="45">
        <v>4362.234375</v>
      </c>
      <c r="G62" s="32">
        <v>43132</v>
      </c>
      <c r="H62" s="36">
        <v>43132</v>
      </c>
    </row>
    <row r="63" spans="1:8" ht="14.5" thickBot="1" x14ac:dyDescent="0.35">
      <c r="A63" s="10">
        <v>1272</v>
      </c>
      <c r="B63" s="11" t="s">
        <v>202</v>
      </c>
      <c r="C63" s="5" t="s">
        <v>215</v>
      </c>
      <c r="D63" s="47">
        <v>397.76</v>
      </c>
      <c r="E63" s="45">
        <v>24.86</v>
      </c>
      <c r="F63" s="45">
        <v>372.9</v>
      </c>
      <c r="G63" s="32">
        <v>44958</v>
      </c>
      <c r="H63" s="36">
        <v>44958</v>
      </c>
    </row>
    <row r="64" spans="1:8" ht="14.5" thickBot="1" x14ac:dyDescent="0.35">
      <c r="A64" s="10">
        <v>1037</v>
      </c>
      <c r="B64" s="11" t="s">
        <v>199</v>
      </c>
      <c r="C64" s="29" t="s">
        <v>40</v>
      </c>
      <c r="D64" s="47">
        <v>2234.13</v>
      </c>
      <c r="E64" s="45">
        <v>139.63312500000001</v>
      </c>
      <c r="F64" s="45">
        <v>2094.4968750000003</v>
      </c>
      <c r="G64" s="32">
        <v>40148</v>
      </c>
      <c r="H64" s="36">
        <v>40148</v>
      </c>
    </row>
    <row r="65" spans="1:8" ht="14.5" thickBot="1" x14ac:dyDescent="0.35">
      <c r="A65" s="10">
        <v>1008</v>
      </c>
      <c r="B65" s="11" t="s">
        <v>200</v>
      </c>
      <c r="C65" s="29" t="s">
        <v>41</v>
      </c>
      <c r="D65" s="47">
        <v>4194.9399999999996</v>
      </c>
      <c r="E65" s="45">
        <v>262.18374999999997</v>
      </c>
      <c r="F65" s="45">
        <v>3932.7562499999995</v>
      </c>
      <c r="G65" s="32">
        <v>40148</v>
      </c>
      <c r="H65" s="36">
        <v>40148</v>
      </c>
    </row>
    <row r="66" spans="1:8" ht="14.5" thickBot="1" x14ac:dyDescent="0.35">
      <c r="A66" s="16">
        <v>1312</v>
      </c>
      <c r="B66" s="11" t="s">
        <v>205</v>
      </c>
      <c r="C66" s="40" t="s">
        <v>270</v>
      </c>
      <c r="D66" s="47">
        <v>2846.01</v>
      </c>
      <c r="E66" s="45">
        <v>177.87562500000001</v>
      </c>
      <c r="F66" s="45">
        <v>2668.1343750000001</v>
      </c>
      <c r="G66" s="32"/>
      <c r="H66" s="36">
        <v>45717</v>
      </c>
    </row>
    <row r="67" spans="1:8" ht="14.5" thickBot="1" x14ac:dyDescent="0.35">
      <c r="A67" s="10">
        <v>1241</v>
      </c>
      <c r="B67" s="11" t="s">
        <v>199</v>
      </c>
      <c r="C67" s="5" t="s">
        <v>175</v>
      </c>
      <c r="D67" s="47">
        <v>464.88</v>
      </c>
      <c r="E67" s="45">
        <v>29.055</v>
      </c>
      <c r="F67" s="45">
        <v>435.82499999999999</v>
      </c>
      <c r="G67" s="32">
        <v>44270</v>
      </c>
      <c r="H67" s="36">
        <v>44270</v>
      </c>
    </row>
    <row r="68" spans="1:8" ht="14.5" thickBot="1" x14ac:dyDescent="0.35">
      <c r="A68" s="10">
        <v>1234</v>
      </c>
      <c r="B68" s="11" t="s">
        <v>197</v>
      </c>
      <c r="C68" s="5" t="s">
        <v>169</v>
      </c>
      <c r="D68" s="47">
        <v>9327.6</v>
      </c>
      <c r="E68" s="45">
        <v>582.97500000000002</v>
      </c>
      <c r="F68" s="45">
        <v>8744.625</v>
      </c>
      <c r="G68" s="32">
        <v>44270</v>
      </c>
      <c r="H68" s="36">
        <v>44270</v>
      </c>
    </row>
    <row r="69" spans="1:8" ht="14.5" thickBot="1" x14ac:dyDescent="0.35">
      <c r="A69" s="10">
        <v>1261</v>
      </c>
      <c r="B69" s="11" t="s">
        <v>197</v>
      </c>
      <c r="C69" s="5" t="s">
        <v>193</v>
      </c>
      <c r="D69" s="47">
        <v>360.68</v>
      </c>
      <c r="E69" s="45">
        <v>22.5425</v>
      </c>
      <c r="F69" s="45">
        <v>338.13749999999999</v>
      </c>
      <c r="G69" s="32">
        <v>44593</v>
      </c>
      <c r="H69" s="36">
        <v>44593</v>
      </c>
    </row>
    <row r="70" spans="1:8" ht="14.5" thickBot="1" x14ac:dyDescent="0.35">
      <c r="A70" s="10">
        <v>1122</v>
      </c>
      <c r="B70" s="11" t="s">
        <v>203</v>
      </c>
      <c r="C70" s="29" t="s">
        <v>42</v>
      </c>
      <c r="D70" s="47">
        <v>3910.28</v>
      </c>
      <c r="E70" s="45">
        <v>244.39250000000001</v>
      </c>
      <c r="F70" s="45">
        <v>3665.8875000000003</v>
      </c>
      <c r="G70" s="32">
        <v>41730</v>
      </c>
      <c r="H70" s="36">
        <v>41730</v>
      </c>
    </row>
    <row r="71" spans="1:8" ht="14.5" thickBot="1" x14ac:dyDescent="0.35">
      <c r="A71" s="10">
        <v>1292</v>
      </c>
      <c r="B71" s="11" t="s">
        <v>199</v>
      </c>
      <c r="C71" s="5" t="s">
        <v>241</v>
      </c>
      <c r="D71" s="47">
        <v>2523.4299999999998</v>
      </c>
      <c r="E71" s="45">
        <v>157.71437499999999</v>
      </c>
      <c r="F71" s="45">
        <v>2365.7156249999998</v>
      </c>
      <c r="G71" s="32">
        <v>45323</v>
      </c>
      <c r="H71" s="36">
        <v>45323</v>
      </c>
    </row>
    <row r="72" spans="1:8" ht="14.5" thickBot="1" x14ac:dyDescent="0.35">
      <c r="A72" s="10">
        <v>1064</v>
      </c>
      <c r="B72" s="11" t="s">
        <v>205</v>
      </c>
      <c r="C72" s="29" t="s">
        <v>43</v>
      </c>
      <c r="D72" s="47">
        <v>284928.02</v>
      </c>
      <c r="E72" s="45">
        <v>17808.001250000001</v>
      </c>
      <c r="F72" s="45">
        <v>267120.01875000005</v>
      </c>
      <c r="G72" s="32">
        <v>40391</v>
      </c>
      <c r="H72" s="36">
        <v>40391</v>
      </c>
    </row>
    <row r="73" spans="1:8" ht="14.5" thickBot="1" x14ac:dyDescent="0.35">
      <c r="A73" s="10">
        <v>1217</v>
      </c>
      <c r="B73" s="11" t="s">
        <v>200</v>
      </c>
      <c r="C73" s="5" t="s">
        <v>155</v>
      </c>
      <c r="D73" s="47">
        <v>580.67999999999995</v>
      </c>
      <c r="E73" s="45">
        <v>36.292499999999997</v>
      </c>
      <c r="F73" s="45">
        <v>544.38749999999993</v>
      </c>
      <c r="G73" s="32">
        <v>44270</v>
      </c>
      <c r="H73" s="36">
        <v>44270</v>
      </c>
    </row>
    <row r="74" spans="1:8" ht="14.5" thickBot="1" x14ac:dyDescent="0.35">
      <c r="A74" s="10">
        <v>1163</v>
      </c>
      <c r="B74" s="11" t="s">
        <v>202</v>
      </c>
      <c r="C74" s="29" t="s">
        <v>44</v>
      </c>
      <c r="D74" s="47">
        <v>711.47</v>
      </c>
      <c r="E74" s="45">
        <v>44.466875000000002</v>
      </c>
      <c r="F74" s="45">
        <v>667.00312500000007</v>
      </c>
      <c r="G74" s="32">
        <v>42767</v>
      </c>
      <c r="H74" s="36">
        <v>42767</v>
      </c>
    </row>
    <row r="75" spans="1:8" ht="14.5" thickBot="1" x14ac:dyDescent="0.35">
      <c r="A75" s="10">
        <v>1265</v>
      </c>
      <c r="B75" s="11" t="s">
        <v>230</v>
      </c>
      <c r="C75" s="5" t="s">
        <v>209</v>
      </c>
      <c r="D75" s="47">
        <v>6014.73</v>
      </c>
      <c r="E75" s="45">
        <v>375.92062499999997</v>
      </c>
      <c r="F75" s="45">
        <v>5638.8093749999998</v>
      </c>
      <c r="G75" s="32">
        <v>44958</v>
      </c>
      <c r="H75" s="36">
        <v>44958</v>
      </c>
    </row>
    <row r="76" spans="1:8" ht="14.5" thickBot="1" x14ac:dyDescent="0.35">
      <c r="A76" s="10">
        <v>1124</v>
      </c>
      <c r="B76" s="11" t="s">
        <v>203</v>
      </c>
      <c r="C76" s="29" t="s">
        <v>45</v>
      </c>
      <c r="D76" s="47">
        <v>4522.12</v>
      </c>
      <c r="E76" s="45">
        <v>282.63249999999999</v>
      </c>
      <c r="F76" s="45">
        <v>4239.4875000000002</v>
      </c>
      <c r="G76" s="32">
        <v>41730</v>
      </c>
      <c r="H76" s="36">
        <v>41730</v>
      </c>
    </row>
    <row r="77" spans="1:8" ht="14.5" thickBot="1" x14ac:dyDescent="0.35">
      <c r="A77" s="10">
        <v>1162</v>
      </c>
      <c r="B77" s="11" t="s">
        <v>203</v>
      </c>
      <c r="C77" s="29" t="s">
        <v>46</v>
      </c>
      <c r="D77" s="47">
        <v>5514.17</v>
      </c>
      <c r="E77" s="45">
        <v>344.635625</v>
      </c>
      <c r="F77" s="45">
        <v>5169.5343750000002</v>
      </c>
      <c r="G77" s="32">
        <v>42767</v>
      </c>
      <c r="H77" s="36">
        <v>42767</v>
      </c>
    </row>
    <row r="78" spans="1:8" ht="14.5" thickBot="1" x14ac:dyDescent="0.35">
      <c r="A78" s="16">
        <v>1306</v>
      </c>
      <c r="B78" s="11" t="s">
        <v>204</v>
      </c>
      <c r="C78" s="40" t="s">
        <v>264</v>
      </c>
      <c r="D78" s="47">
        <v>2381.33</v>
      </c>
      <c r="E78" s="45">
        <v>148.833125</v>
      </c>
      <c r="F78" s="45">
        <v>2232.4968749999998</v>
      </c>
      <c r="G78" s="32"/>
      <c r="H78" s="36">
        <v>45717</v>
      </c>
    </row>
    <row r="79" spans="1:8" ht="14.5" thickBot="1" x14ac:dyDescent="0.35">
      <c r="A79" s="10">
        <v>1160</v>
      </c>
      <c r="B79" s="11" t="s">
        <v>203</v>
      </c>
      <c r="C79" s="29" t="s">
        <v>48</v>
      </c>
      <c r="D79" s="47">
        <v>4735.38</v>
      </c>
      <c r="E79" s="45">
        <v>295.96125000000001</v>
      </c>
      <c r="F79" s="45">
        <v>4439.4187499999998</v>
      </c>
      <c r="G79" s="32">
        <v>42767</v>
      </c>
      <c r="H79" s="36">
        <v>42767</v>
      </c>
    </row>
    <row r="80" spans="1:8" ht="14.5" thickBot="1" x14ac:dyDescent="0.35">
      <c r="A80" s="10">
        <v>1251</v>
      </c>
      <c r="B80" s="11" t="s">
        <v>201</v>
      </c>
      <c r="C80" s="5" t="s">
        <v>186</v>
      </c>
      <c r="D80" s="47">
        <v>5111.95</v>
      </c>
      <c r="E80" s="45">
        <v>319.49687499999999</v>
      </c>
      <c r="F80" s="45">
        <v>4792.453125</v>
      </c>
      <c r="G80" s="32">
        <v>44593</v>
      </c>
      <c r="H80" s="36">
        <v>44593</v>
      </c>
    </row>
    <row r="81" spans="1:8" ht="14.5" thickBot="1" x14ac:dyDescent="0.35">
      <c r="A81" s="10">
        <v>1142</v>
      </c>
      <c r="B81" s="11" t="s">
        <v>202</v>
      </c>
      <c r="C81" s="29" t="s">
        <v>49</v>
      </c>
      <c r="D81" s="47">
        <v>18140.63</v>
      </c>
      <c r="E81" s="45">
        <v>1133.7893750000001</v>
      </c>
      <c r="F81" s="45">
        <v>17006.840625000001</v>
      </c>
      <c r="G81" s="32">
        <v>42095</v>
      </c>
      <c r="H81" s="36">
        <v>42095</v>
      </c>
    </row>
    <row r="82" spans="1:8" ht="14.5" thickBot="1" x14ac:dyDescent="0.35">
      <c r="A82" s="10">
        <v>1147</v>
      </c>
      <c r="B82" s="11" t="s">
        <v>201</v>
      </c>
      <c r="C82" s="29" t="s">
        <v>50</v>
      </c>
      <c r="D82" s="47">
        <v>5483.28</v>
      </c>
      <c r="E82" s="45">
        <v>342.70499999999998</v>
      </c>
      <c r="F82" s="45">
        <v>5140.5749999999998</v>
      </c>
      <c r="G82" s="32">
        <v>42248</v>
      </c>
      <c r="H82" s="36">
        <v>42248</v>
      </c>
    </row>
    <row r="83" spans="1:8" ht="14.5" thickBot="1" x14ac:dyDescent="0.35">
      <c r="A83" s="10">
        <v>1243</v>
      </c>
      <c r="B83" s="11" t="s">
        <v>205</v>
      </c>
      <c r="C83" s="5" t="s">
        <v>178</v>
      </c>
      <c r="D83" s="47">
        <v>11127.6</v>
      </c>
      <c r="E83" s="45">
        <v>695.47500000000002</v>
      </c>
      <c r="F83" s="45">
        <v>10432.125</v>
      </c>
      <c r="G83" s="32">
        <v>44593</v>
      </c>
      <c r="H83" s="36">
        <v>44593</v>
      </c>
    </row>
    <row r="84" spans="1:8" ht="14.5" thickBot="1" x14ac:dyDescent="0.35">
      <c r="A84" s="10">
        <v>1211</v>
      </c>
      <c r="B84" s="11" t="s">
        <v>201</v>
      </c>
      <c r="C84" s="29" t="s">
        <v>140</v>
      </c>
      <c r="D84" s="47">
        <v>5731.42</v>
      </c>
      <c r="E84" s="45">
        <v>358.21375</v>
      </c>
      <c r="F84" s="45">
        <v>5373.2062500000002</v>
      </c>
      <c r="G84" s="32">
        <v>43891</v>
      </c>
      <c r="H84" s="36">
        <v>43891</v>
      </c>
    </row>
    <row r="85" spans="1:8" ht="14.5" thickBot="1" x14ac:dyDescent="0.35">
      <c r="A85" s="10">
        <v>1044</v>
      </c>
      <c r="B85" s="11" t="s">
        <v>205</v>
      </c>
      <c r="C85" s="29" t="s">
        <v>256</v>
      </c>
      <c r="D85" s="47">
        <v>12362.82</v>
      </c>
      <c r="E85" s="45">
        <v>772.67624999999998</v>
      </c>
      <c r="F85" s="45">
        <v>11590.143749999999</v>
      </c>
      <c r="G85" s="32">
        <v>40238</v>
      </c>
      <c r="H85" s="36">
        <v>40238</v>
      </c>
    </row>
    <row r="86" spans="1:8" ht="14.5" thickBot="1" x14ac:dyDescent="0.35">
      <c r="A86" s="16">
        <v>1310</v>
      </c>
      <c r="B86" s="11" t="s">
        <v>203</v>
      </c>
      <c r="C86" s="40" t="s">
        <v>268</v>
      </c>
      <c r="D86" s="47">
        <v>3223.97</v>
      </c>
      <c r="E86" s="45">
        <v>201.49812499999999</v>
      </c>
      <c r="F86" s="45">
        <v>3022.4718749999997</v>
      </c>
      <c r="G86" s="32"/>
      <c r="H86" s="36">
        <v>45717</v>
      </c>
    </row>
    <row r="87" spans="1:8" ht="14.5" thickBot="1" x14ac:dyDescent="0.35">
      <c r="A87" s="10">
        <v>1298</v>
      </c>
      <c r="B87" s="11" t="s">
        <v>207</v>
      </c>
      <c r="C87" s="5" t="s">
        <v>247</v>
      </c>
      <c r="D87" s="47">
        <v>757</v>
      </c>
      <c r="E87" s="45">
        <v>47.3125</v>
      </c>
      <c r="F87" s="45">
        <v>709.6875</v>
      </c>
      <c r="G87" s="32">
        <v>45323</v>
      </c>
      <c r="H87" s="36">
        <v>45323</v>
      </c>
    </row>
    <row r="88" spans="1:8" ht="14.5" thickBot="1" x14ac:dyDescent="0.35">
      <c r="A88" s="10">
        <v>1136</v>
      </c>
      <c r="B88" s="11" t="s">
        <v>205</v>
      </c>
      <c r="C88" s="29" t="s">
        <v>51</v>
      </c>
      <c r="D88" s="47">
        <v>3212.03</v>
      </c>
      <c r="E88" s="45">
        <v>200.75187500000001</v>
      </c>
      <c r="F88" s="45">
        <v>3011.2781250000003</v>
      </c>
      <c r="G88" s="32">
        <v>42095</v>
      </c>
      <c r="H88" s="36">
        <v>42095</v>
      </c>
    </row>
    <row r="89" spans="1:8" ht="14.5" thickBot="1" x14ac:dyDescent="0.35">
      <c r="A89" s="10">
        <v>1235</v>
      </c>
      <c r="B89" s="11" t="s">
        <v>201</v>
      </c>
      <c r="C89" s="5" t="s">
        <v>170</v>
      </c>
      <c r="D89" s="47">
        <v>2306.96</v>
      </c>
      <c r="E89" s="45">
        <v>144.185</v>
      </c>
      <c r="F89" s="45">
        <v>0</v>
      </c>
      <c r="G89" s="32">
        <v>44270</v>
      </c>
      <c r="H89" s="36">
        <v>44270</v>
      </c>
    </row>
    <row r="90" spans="1:8" ht="14.5" thickBot="1" x14ac:dyDescent="0.35">
      <c r="A90" s="10">
        <v>1218</v>
      </c>
      <c r="B90" s="11" t="s">
        <v>200</v>
      </c>
      <c r="C90" s="5" t="s">
        <v>156</v>
      </c>
      <c r="D90" s="47">
        <v>3612.35</v>
      </c>
      <c r="E90" s="45">
        <v>225.77187499999999</v>
      </c>
      <c r="F90" s="45">
        <v>3386.578125</v>
      </c>
      <c r="G90" s="32">
        <v>44270</v>
      </c>
      <c r="H90" s="36">
        <v>44270</v>
      </c>
    </row>
    <row r="91" spans="1:8" ht="14.5" thickBot="1" x14ac:dyDescent="0.35">
      <c r="A91" s="10">
        <v>1177</v>
      </c>
      <c r="B91" s="11" t="s">
        <v>203</v>
      </c>
      <c r="C91" s="29" t="s">
        <v>52</v>
      </c>
      <c r="D91" s="47">
        <v>4970.3100000000004</v>
      </c>
      <c r="E91" s="45">
        <v>310.64437500000003</v>
      </c>
      <c r="F91" s="45">
        <v>4659.6656250000005</v>
      </c>
      <c r="G91" s="32">
        <v>43132</v>
      </c>
      <c r="H91" s="36">
        <v>43132</v>
      </c>
    </row>
    <row r="92" spans="1:8" ht="14.5" thickBot="1" x14ac:dyDescent="0.35">
      <c r="A92" s="10">
        <v>1135</v>
      </c>
      <c r="B92" s="11" t="s">
        <v>205</v>
      </c>
      <c r="C92" s="29" t="s">
        <v>53</v>
      </c>
      <c r="D92" s="47">
        <v>10403.02</v>
      </c>
      <c r="E92" s="45">
        <v>650.18875000000003</v>
      </c>
      <c r="F92" s="45">
        <v>9752.8312500000011</v>
      </c>
      <c r="G92" s="32">
        <v>42095</v>
      </c>
      <c r="H92" s="36">
        <v>42095</v>
      </c>
    </row>
    <row r="93" spans="1:8" ht="14.5" thickBot="1" x14ac:dyDescent="0.35">
      <c r="A93" s="10">
        <v>1250</v>
      </c>
      <c r="B93" s="11" t="s">
        <v>203</v>
      </c>
      <c r="C93" s="5" t="s">
        <v>185</v>
      </c>
      <c r="D93" s="47">
        <v>4375.04</v>
      </c>
      <c r="E93" s="45">
        <v>273.44</v>
      </c>
      <c r="F93" s="45">
        <v>4101.6000000000004</v>
      </c>
      <c r="G93" s="32">
        <v>44593</v>
      </c>
      <c r="H93" s="36">
        <v>44593</v>
      </c>
    </row>
    <row r="94" spans="1:8" ht="14.5" thickBot="1" x14ac:dyDescent="0.35">
      <c r="A94" s="16">
        <v>1317</v>
      </c>
      <c r="B94" s="11" t="s">
        <v>203</v>
      </c>
      <c r="C94" s="38" t="s">
        <v>275</v>
      </c>
      <c r="D94" s="47">
        <v>3557.64</v>
      </c>
      <c r="E94" s="45">
        <v>222.35249999999999</v>
      </c>
      <c r="F94" s="45">
        <v>3335.2874999999999</v>
      </c>
      <c r="G94" s="32"/>
      <c r="H94" s="36">
        <v>45717</v>
      </c>
    </row>
    <row r="95" spans="1:8" ht="14.5" thickBot="1" x14ac:dyDescent="0.35">
      <c r="A95" s="10">
        <v>1079</v>
      </c>
      <c r="B95" s="11" t="s">
        <v>203</v>
      </c>
      <c r="C95" s="29" t="s">
        <v>54</v>
      </c>
      <c r="D95" s="47">
        <v>4488.1899999999996</v>
      </c>
      <c r="E95" s="45">
        <v>280.51187499999997</v>
      </c>
      <c r="F95" s="45">
        <v>-1.8750000008367351E-3</v>
      </c>
      <c r="G95" s="32">
        <v>40909</v>
      </c>
      <c r="H95" s="36">
        <v>40909</v>
      </c>
    </row>
    <row r="96" spans="1:8" ht="14.5" thickBot="1" x14ac:dyDescent="0.35">
      <c r="A96" s="10">
        <v>1190</v>
      </c>
      <c r="B96" s="11" t="s">
        <v>207</v>
      </c>
      <c r="C96" s="29" t="s">
        <v>55</v>
      </c>
      <c r="D96" s="47">
        <v>2512.65</v>
      </c>
      <c r="E96" s="45">
        <v>157.04062500000001</v>
      </c>
      <c r="F96" s="45">
        <v>-6.2500000012732926E-4</v>
      </c>
      <c r="G96" s="32">
        <v>43525</v>
      </c>
      <c r="H96" s="36">
        <v>43525</v>
      </c>
    </row>
    <row r="97" spans="1:8" ht="14.5" thickBot="1" x14ac:dyDescent="0.35">
      <c r="A97" s="10">
        <v>1212</v>
      </c>
      <c r="B97" s="11" t="s">
        <v>201</v>
      </c>
      <c r="C97" s="29" t="s">
        <v>139</v>
      </c>
      <c r="D97" s="47">
        <v>2980.82</v>
      </c>
      <c r="E97" s="45">
        <v>186.30125000000001</v>
      </c>
      <c r="F97" s="45">
        <v>2794.5187500000002</v>
      </c>
      <c r="G97" s="32">
        <v>43891</v>
      </c>
      <c r="H97" s="36">
        <v>43891</v>
      </c>
    </row>
    <row r="98" spans="1:8" ht="14.5" thickBot="1" x14ac:dyDescent="0.35">
      <c r="A98" s="10">
        <v>1174</v>
      </c>
      <c r="B98" s="11" t="s">
        <v>203</v>
      </c>
      <c r="C98" s="29" t="s">
        <v>56</v>
      </c>
      <c r="D98" s="47">
        <v>4190.58</v>
      </c>
      <c r="E98" s="45">
        <v>261.91125</v>
      </c>
      <c r="F98" s="45">
        <v>3928.6687499999998</v>
      </c>
      <c r="G98" s="32">
        <v>43132</v>
      </c>
      <c r="H98" s="36">
        <v>43132</v>
      </c>
    </row>
    <row r="99" spans="1:8" ht="14.5" thickBot="1" x14ac:dyDescent="0.35">
      <c r="A99" s="10">
        <v>1258</v>
      </c>
      <c r="B99" s="11" t="s">
        <v>205</v>
      </c>
      <c r="C99" s="5" t="s">
        <v>190</v>
      </c>
      <c r="D99" s="47">
        <v>343.17</v>
      </c>
      <c r="E99" s="45">
        <v>21.448125000000001</v>
      </c>
      <c r="F99" s="45">
        <v>321.72187500000001</v>
      </c>
      <c r="G99" s="32">
        <v>44593</v>
      </c>
      <c r="H99" s="36">
        <v>44593</v>
      </c>
    </row>
    <row r="100" spans="1:8" ht="14.5" thickBot="1" x14ac:dyDescent="0.35">
      <c r="A100" s="10">
        <v>1246</v>
      </c>
      <c r="B100" s="11" t="s">
        <v>201</v>
      </c>
      <c r="C100" s="5" t="s">
        <v>181</v>
      </c>
      <c r="D100" s="47">
        <v>118.78</v>
      </c>
      <c r="E100" s="45">
        <v>7.4237500000000001</v>
      </c>
      <c r="F100" s="45">
        <v>111.35625</v>
      </c>
      <c r="G100" s="32">
        <v>44593</v>
      </c>
      <c r="H100" s="36">
        <v>44593</v>
      </c>
    </row>
    <row r="101" spans="1:8" ht="14.5" thickBot="1" x14ac:dyDescent="0.35">
      <c r="A101" s="16">
        <v>1313</v>
      </c>
      <c r="B101" s="11" t="s">
        <v>202</v>
      </c>
      <c r="C101" s="38" t="s">
        <v>271</v>
      </c>
      <c r="D101" s="47">
        <v>5013.3</v>
      </c>
      <c r="E101" s="45">
        <v>313.33125000000001</v>
      </c>
      <c r="F101" s="45">
        <v>4699.96875</v>
      </c>
      <c r="G101" s="32"/>
      <c r="H101" s="36">
        <v>45717</v>
      </c>
    </row>
    <row r="102" spans="1:8" ht="14.5" thickBot="1" x14ac:dyDescent="0.35">
      <c r="A102" s="16">
        <v>1318</v>
      </c>
      <c r="B102" s="11" t="s">
        <v>200</v>
      </c>
      <c r="C102" s="38" t="s">
        <v>276</v>
      </c>
      <c r="D102" s="47">
        <v>3248.47</v>
      </c>
      <c r="E102" s="45">
        <v>203.02937499999999</v>
      </c>
      <c r="F102" s="45">
        <v>3045.4406249999997</v>
      </c>
      <c r="G102" s="32"/>
      <c r="H102" s="36">
        <v>45717</v>
      </c>
    </row>
    <row r="103" spans="1:8" ht="14.5" thickBot="1" x14ac:dyDescent="0.35">
      <c r="A103" s="10">
        <v>1187</v>
      </c>
      <c r="B103" s="11" t="s">
        <v>199</v>
      </c>
      <c r="C103" s="29" t="s">
        <v>57</v>
      </c>
      <c r="D103" s="47">
        <v>101.57</v>
      </c>
      <c r="E103" s="45">
        <v>6.3481249999999996</v>
      </c>
      <c r="F103" s="45">
        <v>1.8749999999982947E-3</v>
      </c>
      <c r="G103" s="32">
        <v>43525</v>
      </c>
      <c r="H103" s="36">
        <v>43525</v>
      </c>
    </row>
    <row r="104" spans="1:8" ht="14.5" thickBot="1" x14ac:dyDescent="0.35">
      <c r="A104" s="10">
        <v>1127</v>
      </c>
      <c r="B104" s="11" t="s">
        <v>200</v>
      </c>
      <c r="C104" s="29" t="s">
        <v>58</v>
      </c>
      <c r="D104" s="47">
        <v>6281.3</v>
      </c>
      <c r="E104" s="45">
        <v>392.58125000000001</v>
      </c>
      <c r="F104" s="45">
        <v>5888.71875</v>
      </c>
      <c r="G104" s="32">
        <v>41730</v>
      </c>
      <c r="H104" s="36">
        <v>41730</v>
      </c>
    </row>
    <row r="105" spans="1:8" ht="14.5" thickBot="1" x14ac:dyDescent="0.35">
      <c r="A105" s="10">
        <v>1293</v>
      </c>
      <c r="B105" s="11" t="s">
        <v>207</v>
      </c>
      <c r="C105" s="5" t="s">
        <v>242</v>
      </c>
      <c r="D105" s="47">
        <v>5551.19</v>
      </c>
      <c r="E105" s="45">
        <v>346.94937499999997</v>
      </c>
      <c r="F105" s="45">
        <v>5204.2406249999995</v>
      </c>
      <c r="G105" s="32">
        <v>45323</v>
      </c>
      <c r="H105" s="36">
        <v>45323</v>
      </c>
    </row>
    <row r="106" spans="1:8" ht="14.5" thickBot="1" x14ac:dyDescent="0.35">
      <c r="A106" s="10">
        <v>1267</v>
      </c>
      <c r="B106" s="11" t="s">
        <v>205</v>
      </c>
      <c r="C106" s="5" t="s">
        <v>229</v>
      </c>
      <c r="D106" s="47">
        <v>3410.07</v>
      </c>
      <c r="E106" s="45">
        <v>213.12937500000001</v>
      </c>
      <c r="F106" s="45">
        <v>3196.9406250000002</v>
      </c>
      <c r="G106" s="32">
        <v>44958</v>
      </c>
      <c r="H106" s="36">
        <v>44958</v>
      </c>
    </row>
    <row r="107" spans="1:8" ht="14.5" thickBot="1" x14ac:dyDescent="0.35">
      <c r="A107" s="10">
        <v>1303</v>
      </c>
      <c r="B107" s="11" t="s">
        <v>205</v>
      </c>
      <c r="C107" s="5" t="s">
        <v>252</v>
      </c>
      <c r="D107" s="47">
        <v>3801.2</v>
      </c>
      <c r="E107" s="45">
        <v>237.57499999999999</v>
      </c>
      <c r="F107" s="45">
        <v>3563.625</v>
      </c>
      <c r="G107" s="32">
        <v>45323</v>
      </c>
      <c r="H107" s="36">
        <v>45323</v>
      </c>
    </row>
    <row r="108" spans="1:8" ht="14.5" thickBot="1" x14ac:dyDescent="0.35">
      <c r="A108" s="10">
        <v>1155</v>
      </c>
      <c r="B108" s="11" t="s">
        <v>205</v>
      </c>
      <c r="C108" s="29" t="s">
        <v>59</v>
      </c>
      <c r="D108" s="47">
        <v>4919.18</v>
      </c>
      <c r="E108" s="45">
        <v>307.44875000000002</v>
      </c>
      <c r="F108" s="45">
        <v>4611.7312500000007</v>
      </c>
      <c r="G108" s="32">
        <v>42401</v>
      </c>
      <c r="H108" s="36">
        <v>42401</v>
      </c>
    </row>
    <row r="109" spans="1:8" ht="14.5" thickBot="1" x14ac:dyDescent="0.35">
      <c r="A109" s="10">
        <v>1035</v>
      </c>
      <c r="B109" s="11" t="s">
        <v>199</v>
      </c>
      <c r="C109" s="29" t="s">
        <v>60</v>
      </c>
      <c r="D109" s="47">
        <v>2646.95</v>
      </c>
      <c r="E109" s="45">
        <v>165.43437499999999</v>
      </c>
      <c r="F109" s="45">
        <v>2481.515625</v>
      </c>
      <c r="G109" s="32">
        <v>40148</v>
      </c>
      <c r="H109" s="36">
        <v>40148</v>
      </c>
    </row>
    <row r="110" spans="1:8" ht="14.5" thickBot="1" x14ac:dyDescent="0.35">
      <c r="A110" s="10">
        <v>1011</v>
      </c>
      <c r="B110" s="11" t="s">
        <v>205</v>
      </c>
      <c r="C110" s="29" t="s">
        <v>61</v>
      </c>
      <c r="D110" s="47">
        <v>4801.09</v>
      </c>
      <c r="E110" s="45">
        <v>300.06812500000001</v>
      </c>
      <c r="F110" s="45">
        <v>4501.0218750000004</v>
      </c>
      <c r="G110" s="32">
        <v>40148</v>
      </c>
      <c r="H110" s="36">
        <v>40148</v>
      </c>
    </row>
    <row r="111" spans="1:8" ht="14.5" thickBot="1" x14ac:dyDescent="0.35">
      <c r="A111" s="10">
        <v>1253</v>
      </c>
      <c r="B111" s="11" t="s">
        <v>204</v>
      </c>
      <c r="C111" s="5" t="s">
        <v>188</v>
      </c>
      <c r="D111" s="47">
        <v>179.28</v>
      </c>
      <c r="E111" s="45">
        <v>11.205</v>
      </c>
      <c r="F111" s="45">
        <v>168.07499999999999</v>
      </c>
      <c r="G111" s="32">
        <v>44593</v>
      </c>
      <c r="H111" s="36">
        <v>44593</v>
      </c>
    </row>
    <row r="112" spans="1:8" ht="14.5" thickBot="1" x14ac:dyDescent="0.35">
      <c r="A112" s="10">
        <v>1100</v>
      </c>
      <c r="B112" s="11" t="s">
        <v>202</v>
      </c>
      <c r="C112" s="29" t="s">
        <v>62</v>
      </c>
      <c r="D112" s="47">
        <v>22973.17</v>
      </c>
      <c r="E112" s="45">
        <v>1435.8231249999999</v>
      </c>
      <c r="F112" s="45">
        <v>21537.346874999999</v>
      </c>
      <c r="G112" s="32">
        <v>41306</v>
      </c>
      <c r="H112" s="36">
        <v>41306</v>
      </c>
    </row>
    <row r="113" spans="1:8" ht="14.5" thickBot="1" x14ac:dyDescent="0.35">
      <c r="A113" s="10">
        <v>1229</v>
      </c>
      <c r="B113" s="11" t="s">
        <v>203</v>
      </c>
      <c r="C113" s="5" t="s">
        <v>166</v>
      </c>
      <c r="D113" s="47">
        <v>5500.7</v>
      </c>
      <c r="E113" s="45">
        <v>343.79374999999999</v>
      </c>
      <c r="F113" s="45">
        <v>5156.90625</v>
      </c>
      <c r="G113" s="32">
        <v>44270</v>
      </c>
      <c r="H113" s="36">
        <v>44270</v>
      </c>
    </row>
    <row r="114" spans="1:8" ht="14.5" thickBot="1" x14ac:dyDescent="0.35">
      <c r="A114" s="10">
        <v>1209</v>
      </c>
      <c r="B114" s="11" t="s">
        <v>203</v>
      </c>
      <c r="C114" s="29" t="s">
        <v>141</v>
      </c>
      <c r="D114" s="47">
        <v>6272.02</v>
      </c>
      <c r="E114" s="45">
        <v>392.00125000000003</v>
      </c>
      <c r="F114" s="45">
        <v>5880.0187500000002</v>
      </c>
      <c r="G114" s="32">
        <v>43891</v>
      </c>
      <c r="H114" s="36">
        <v>43891</v>
      </c>
    </row>
    <row r="115" spans="1:8" ht="14.5" thickBot="1" x14ac:dyDescent="0.35">
      <c r="A115" s="10">
        <v>1299</v>
      </c>
      <c r="B115" s="11" t="s">
        <v>201</v>
      </c>
      <c r="C115" s="5" t="s">
        <v>248</v>
      </c>
      <c r="D115" s="47">
        <v>3462.46</v>
      </c>
      <c r="E115" s="45">
        <v>216.40375</v>
      </c>
      <c r="F115" s="45">
        <v>3246.0562500000001</v>
      </c>
      <c r="G115" s="32">
        <v>45323</v>
      </c>
      <c r="H115" s="36">
        <v>45323</v>
      </c>
    </row>
    <row r="116" spans="1:8" ht="14.5" thickBot="1" x14ac:dyDescent="0.35">
      <c r="A116" s="16">
        <v>1314</v>
      </c>
      <c r="B116" s="11" t="s">
        <v>201</v>
      </c>
      <c r="C116" s="38" t="s">
        <v>272</v>
      </c>
      <c r="D116" s="47">
        <v>2153.9299999999998</v>
      </c>
      <c r="E116" s="45">
        <v>134.62062499999999</v>
      </c>
      <c r="F116" s="45">
        <v>2019.3093749999998</v>
      </c>
      <c r="G116" s="32"/>
      <c r="H116" s="36">
        <v>45717</v>
      </c>
    </row>
    <row r="117" spans="1:8" ht="14.5" thickBot="1" x14ac:dyDescent="0.35">
      <c r="A117" s="10">
        <v>1157</v>
      </c>
      <c r="B117" s="11" t="s">
        <v>202</v>
      </c>
      <c r="C117" s="29" t="s">
        <v>63</v>
      </c>
      <c r="D117" s="47">
        <v>5695.57</v>
      </c>
      <c r="E117" s="45">
        <v>355.97312499999998</v>
      </c>
      <c r="F117" s="45">
        <v>5339.5968749999993</v>
      </c>
      <c r="G117" s="32">
        <v>42401</v>
      </c>
      <c r="H117" s="36">
        <v>42401</v>
      </c>
    </row>
    <row r="118" spans="1:8" ht="14.5" thickBot="1" x14ac:dyDescent="0.35">
      <c r="A118" s="10">
        <v>1216</v>
      </c>
      <c r="B118" s="11" t="s">
        <v>206</v>
      </c>
      <c r="C118" s="5" t="s">
        <v>154</v>
      </c>
      <c r="D118" s="47">
        <v>9682.6200000000008</v>
      </c>
      <c r="E118" s="45">
        <v>605.16375000000005</v>
      </c>
      <c r="F118" s="45">
        <v>9077.4562500000011</v>
      </c>
      <c r="G118" s="32">
        <v>44270</v>
      </c>
      <c r="H118" s="36">
        <v>44270</v>
      </c>
    </row>
    <row r="119" spans="1:8" ht="14.5" thickBot="1" x14ac:dyDescent="0.35">
      <c r="A119" s="10">
        <v>1255</v>
      </c>
      <c r="B119" s="11" t="s">
        <v>203</v>
      </c>
      <c r="C119" s="5" t="s">
        <v>189</v>
      </c>
      <c r="D119" s="47">
        <v>5014.3500000000004</v>
      </c>
      <c r="E119" s="45">
        <v>313.39687500000002</v>
      </c>
      <c r="F119" s="45">
        <v>4700.953125</v>
      </c>
      <c r="G119" s="32">
        <v>44593</v>
      </c>
      <c r="H119" s="36">
        <v>44593</v>
      </c>
    </row>
    <row r="120" spans="1:8" ht="14.5" thickBot="1" x14ac:dyDescent="0.35">
      <c r="A120" s="10">
        <v>1170</v>
      </c>
      <c r="B120" s="11" t="s">
        <v>207</v>
      </c>
      <c r="C120" s="29" t="s">
        <v>257</v>
      </c>
      <c r="D120" s="47">
        <v>10279.209999999999</v>
      </c>
      <c r="E120" s="45">
        <v>642.45062499999995</v>
      </c>
      <c r="F120" s="45">
        <v>9636.7593749999996</v>
      </c>
      <c r="G120" s="32">
        <v>43132</v>
      </c>
      <c r="H120" s="36">
        <v>43132</v>
      </c>
    </row>
    <row r="121" spans="1:8" ht="14.5" thickBot="1" x14ac:dyDescent="0.35">
      <c r="A121" s="10">
        <v>1291</v>
      </c>
      <c r="B121" s="11" t="s">
        <v>206</v>
      </c>
      <c r="C121" s="5" t="s">
        <v>240</v>
      </c>
      <c r="D121" s="47">
        <v>613.59</v>
      </c>
      <c r="E121" s="45">
        <v>38.349375000000002</v>
      </c>
      <c r="F121" s="45">
        <v>575.24062500000002</v>
      </c>
      <c r="G121" s="32">
        <v>45323</v>
      </c>
      <c r="H121" s="36">
        <v>45323</v>
      </c>
    </row>
    <row r="122" spans="1:8" ht="14.5" thickBot="1" x14ac:dyDescent="0.35">
      <c r="A122" s="10">
        <v>1115</v>
      </c>
      <c r="B122" s="11" t="s">
        <v>200</v>
      </c>
      <c r="C122" s="29" t="s">
        <v>64</v>
      </c>
      <c r="D122" s="47">
        <v>16159.36</v>
      </c>
      <c r="E122" s="45">
        <v>1009.96</v>
      </c>
      <c r="F122" s="45">
        <v>15149.400000000001</v>
      </c>
      <c r="G122" s="32">
        <v>41306</v>
      </c>
      <c r="H122" s="36">
        <v>41306</v>
      </c>
    </row>
    <row r="123" spans="1:8" ht="14.5" thickBot="1" x14ac:dyDescent="0.35">
      <c r="A123" s="10">
        <v>1061</v>
      </c>
      <c r="B123" s="11" t="s">
        <v>203</v>
      </c>
      <c r="C123" s="29" t="s">
        <v>65</v>
      </c>
      <c r="D123" s="47">
        <v>5396.93</v>
      </c>
      <c r="E123" s="45">
        <v>337.30812500000002</v>
      </c>
      <c r="F123" s="45">
        <v>5059.6218750000007</v>
      </c>
      <c r="G123" s="32">
        <v>40391</v>
      </c>
      <c r="H123" s="36">
        <v>40391</v>
      </c>
    </row>
    <row r="124" spans="1:8" ht="14.5" thickBot="1" x14ac:dyDescent="0.35">
      <c r="A124" s="10">
        <v>1238</v>
      </c>
      <c r="B124" s="11" t="s">
        <v>202</v>
      </c>
      <c r="C124" s="5" t="s">
        <v>173</v>
      </c>
      <c r="D124" s="47">
        <v>5803.15</v>
      </c>
      <c r="E124" s="45">
        <v>362.69687499999998</v>
      </c>
      <c r="F124" s="45">
        <v>5440.453125</v>
      </c>
      <c r="G124" s="32">
        <v>44270</v>
      </c>
      <c r="H124" s="36">
        <v>44270</v>
      </c>
    </row>
    <row r="125" spans="1:8" ht="14.5" thickBot="1" x14ac:dyDescent="0.35">
      <c r="A125" s="10">
        <v>1273</v>
      </c>
      <c r="B125" s="11" t="s">
        <v>201</v>
      </c>
      <c r="C125" s="5" t="s">
        <v>216</v>
      </c>
      <c r="D125" s="47">
        <v>3016.59</v>
      </c>
      <c r="E125" s="45">
        <v>188.53687500000001</v>
      </c>
      <c r="F125" s="45">
        <v>2828.0531250000004</v>
      </c>
      <c r="G125" s="32">
        <v>44958</v>
      </c>
      <c r="H125" s="36">
        <v>44958</v>
      </c>
    </row>
    <row r="126" spans="1:8" ht="14.5" thickBot="1" x14ac:dyDescent="0.35">
      <c r="A126" s="10">
        <v>1264</v>
      </c>
      <c r="B126" s="11" t="s">
        <v>205</v>
      </c>
      <c r="C126" s="5" t="s">
        <v>195</v>
      </c>
      <c r="D126" s="47">
        <v>16352.75</v>
      </c>
      <c r="E126" s="45">
        <v>1022.046875</v>
      </c>
      <c r="F126" s="45">
        <v>15330.703125</v>
      </c>
      <c r="G126" s="32">
        <v>44593</v>
      </c>
      <c r="H126" s="36">
        <v>44593</v>
      </c>
    </row>
    <row r="127" spans="1:8" ht="14.5" thickBot="1" x14ac:dyDescent="0.35">
      <c r="A127" s="10">
        <v>1072</v>
      </c>
      <c r="B127" s="11" t="s">
        <v>206</v>
      </c>
      <c r="C127" s="29" t="s">
        <v>66</v>
      </c>
      <c r="D127" s="47">
        <v>12109.39</v>
      </c>
      <c r="E127" s="45">
        <v>756.83687499999996</v>
      </c>
      <c r="F127" s="45">
        <v>11352.553124999999</v>
      </c>
      <c r="G127" s="32">
        <v>40909</v>
      </c>
      <c r="H127" s="36">
        <v>40909</v>
      </c>
    </row>
    <row r="128" spans="1:8" ht="14.5" thickBot="1" x14ac:dyDescent="0.35">
      <c r="A128" s="10">
        <v>1194</v>
      </c>
      <c r="B128" s="11" t="s">
        <v>206</v>
      </c>
      <c r="C128" s="29" t="s">
        <v>152</v>
      </c>
      <c r="D128" s="47">
        <v>19650.34</v>
      </c>
      <c r="E128" s="45">
        <v>1228.14625</v>
      </c>
      <c r="F128" s="45">
        <v>18422.193749999999</v>
      </c>
      <c r="G128" s="32">
        <v>43891</v>
      </c>
      <c r="H128" s="36">
        <v>43891</v>
      </c>
    </row>
    <row r="129" spans="1:8" ht="14.5" thickBot="1" x14ac:dyDescent="0.35">
      <c r="A129" s="10">
        <v>1223</v>
      </c>
      <c r="B129" s="11" t="s">
        <v>204</v>
      </c>
      <c r="C129" s="5" t="s">
        <v>160</v>
      </c>
      <c r="D129" s="47">
        <v>3198.79</v>
      </c>
      <c r="E129" s="45">
        <v>199.924375</v>
      </c>
      <c r="F129" s="45">
        <v>2998.8656249999999</v>
      </c>
      <c r="G129" s="32">
        <v>44270</v>
      </c>
      <c r="H129" s="36">
        <v>44270</v>
      </c>
    </row>
    <row r="130" spans="1:8" ht="14.5" thickBot="1" x14ac:dyDescent="0.35">
      <c r="A130" s="10">
        <v>1274</v>
      </c>
      <c r="B130" s="11" t="s">
        <v>200</v>
      </c>
      <c r="C130" s="5" t="s">
        <v>217</v>
      </c>
      <c r="D130" s="47">
        <v>3560.23</v>
      </c>
      <c r="E130" s="45">
        <v>222.514375</v>
      </c>
      <c r="F130" s="45">
        <v>3337.7156249999998</v>
      </c>
      <c r="G130" s="32">
        <v>44958</v>
      </c>
      <c r="H130" s="36">
        <v>44958</v>
      </c>
    </row>
    <row r="131" spans="1:8" ht="14.5" thickBot="1" x14ac:dyDescent="0.35">
      <c r="A131" s="10">
        <v>1082</v>
      </c>
      <c r="B131" s="11" t="s">
        <v>203</v>
      </c>
      <c r="C131" s="29" t="s">
        <v>67</v>
      </c>
      <c r="D131" s="47">
        <v>18667.23</v>
      </c>
      <c r="E131" s="45">
        <v>1166.701875</v>
      </c>
      <c r="F131" s="45">
        <v>17500.528125000001</v>
      </c>
      <c r="G131" s="32">
        <v>40909</v>
      </c>
      <c r="H131" s="36">
        <v>40909</v>
      </c>
    </row>
    <row r="132" spans="1:8" ht="14.5" thickBot="1" x14ac:dyDescent="0.35">
      <c r="A132" s="10">
        <v>1201</v>
      </c>
      <c r="B132" s="11" t="s">
        <v>204</v>
      </c>
      <c r="C132" s="29" t="s">
        <v>147</v>
      </c>
      <c r="D132" s="47">
        <v>137.79</v>
      </c>
      <c r="E132" s="45">
        <v>8.6118749999999995</v>
      </c>
      <c r="F132" s="45">
        <v>129.17812499999999</v>
      </c>
      <c r="G132" s="32">
        <v>43891</v>
      </c>
      <c r="H132" s="36">
        <v>43891</v>
      </c>
    </row>
    <row r="133" spans="1:8" ht="14.5" thickBot="1" x14ac:dyDescent="0.35">
      <c r="A133" s="10">
        <v>1050</v>
      </c>
      <c r="B133" s="11" t="s">
        <v>204</v>
      </c>
      <c r="C133" s="29" t="s">
        <v>68</v>
      </c>
      <c r="D133" s="47">
        <v>3802.27</v>
      </c>
      <c r="E133" s="45">
        <v>237.641875</v>
      </c>
      <c r="F133" s="45">
        <v>3564.6281250000002</v>
      </c>
      <c r="G133" s="32">
        <v>41730</v>
      </c>
      <c r="H133" s="36">
        <v>41730</v>
      </c>
    </row>
    <row r="134" spans="1:8" ht="14.5" thickBot="1" x14ac:dyDescent="0.35">
      <c r="A134" s="12">
        <v>1185</v>
      </c>
      <c r="B134" s="11" t="s">
        <v>205</v>
      </c>
      <c r="C134" s="29" t="s">
        <v>261</v>
      </c>
      <c r="D134" s="47">
        <v>10940.65</v>
      </c>
      <c r="E134" s="45">
        <v>683.79062499999998</v>
      </c>
      <c r="F134" s="45">
        <v>10256.859375</v>
      </c>
      <c r="G134" s="32">
        <v>43525</v>
      </c>
      <c r="H134" s="36">
        <v>43525</v>
      </c>
    </row>
    <row r="135" spans="1:8" ht="14.5" thickBot="1" x14ac:dyDescent="0.35">
      <c r="A135" s="17">
        <v>1309</v>
      </c>
      <c r="B135" s="11" t="s">
        <v>204</v>
      </c>
      <c r="C135" s="40" t="s">
        <v>267</v>
      </c>
      <c r="D135" s="47">
        <v>2179.7800000000002</v>
      </c>
      <c r="E135" s="45">
        <v>136.23625000000001</v>
      </c>
      <c r="F135" s="45">
        <v>2043.5437500000003</v>
      </c>
      <c r="G135" s="32"/>
      <c r="H135" s="36">
        <v>45717</v>
      </c>
    </row>
    <row r="136" spans="1:8" ht="14.5" thickBot="1" x14ac:dyDescent="0.35">
      <c r="A136" s="12">
        <v>1090</v>
      </c>
      <c r="B136" s="11" t="s">
        <v>199</v>
      </c>
      <c r="C136" s="29" t="s">
        <v>69</v>
      </c>
      <c r="D136" s="47">
        <v>2905.33</v>
      </c>
      <c r="E136" s="45">
        <v>181.583125</v>
      </c>
      <c r="F136" s="45">
        <v>2723.7468749999998</v>
      </c>
      <c r="G136" s="32">
        <v>40909</v>
      </c>
      <c r="H136" s="36">
        <v>40909</v>
      </c>
    </row>
    <row r="137" spans="1:8" ht="14.5" thickBot="1" x14ac:dyDescent="0.35">
      <c r="A137" s="12">
        <v>1230</v>
      </c>
      <c r="B137" s="11" t="s">
        <v>203</v>
      </c>
      <c r="C137" s="5" t="s">
        <v>167</v>
      </c>
      <c r="D137" s="47">
        <v>1305.1199999999999</v>
      </c>
      <c r="E137" s="45">
        <v>81.569999999999993</v>
      </c>
      <c r="F137" s="45">
        <v>1223.55</v>
      </c>
      <c r="G137" s="32">
        <v>44270</v>
      </c>
      <c r="H137" s="36">
        <v>44270</v>
      </c>
    </row>
    <row r="138" spans="1:8" ht="14.5" thickBot="1" x14ac:dyDescent="0.35">
      <c r="A138" s="12">
        <v>1297</v>
      </c>
      <c r="B138" s="11" t="s">
        <v>205</v>
      </c>
      <c r="C138" s="5" t="s">
        <v>246</v>
      </c>
      <c r="D138" s="47">
        <v>3682.68</v>
      </c>
      <c r="E138" s="45">
        <v>230.16749999999999</v>
      </c>
      <c r="F138" s="45">
        <v>3452.5124999999998</v>
      </c>
      <c r="G138" s="32">
        <v>45323</v>
      </c>
      <c r="H138" s="36">
        <v>45323</v>
      </c>
    </row>
    <row r="139" spans="1:8" ht="14.5" thickBot="1" x14ac:dyDescent="0.35">
      <c r="A139" s="12">
        <v>1137</v>
      </c>
      <c r="B139" s="11" t="s">
        <v>205</v>
      </c>
      <c r="C139" s="29" t="s">
        <v>70</v>
      </c>
      <c r="D139" s="47">
        <v>2927.15</v>
      </c>
      <c r="E139" s="45">
        <v>182.94687500000001</v>
      </c>
      <c r="F139" s="45">
        <v>2744.203125</v>
      </c>
      <c r="G139" s="32">
        <v>42095</v>
      </c>
      <c r="H139" s="36">
        <v>42095</v>
      </c>
    </row>
    <row r="140" spans="1:8" ht="14.5" thickBot="1" x14ac:dyDescent="0.35">
      <c r="A140" s="12">
        <v>1120</v>
      </c>
      <c r="B140" s="11" t="s">
        <v>199</v>
      </c>
      <c r="C140" s="29" t="s">
        <v>71</v>
      </c>
      <c r="D140" s="47">
        <v>6485.06</v>
      </c>
      <c r="E140" s="45">
        <v>405.31625000000003</v>
      </c>
      <c r="F140" s="45">
        <v>6079.7437500000005</v>
      </c>
      <c r="G140" s="32">
        <v>41730</v>
      </c>
      <c r="H140" s="36">
        <v>41730</v>
      </c>
    </row>
    <row r="141" spans="1:8" ht="14.5" thickBot="1" x14ac:dyDescent="0.35">
      <c r="A141" s="12">
        <v>1144</v>
      </c>
      <c r="B141" s="11" t="s">
        <v>200</v>
      </c>
      <c r="C141" s="29" t="s">
        <v>72</v>
      </c>
      <c r="D141" s="47">
        <v>3576.84</v>
      </c>
      <c r="E141" s="45">
        <v>223.55250000000001</v>
      </c>
      <c r="F141" s="45">
        <v>3353.2875000000004</v>
      </c>
      <c r="G141" s="32">
        <v>42095</v>
      </c>
      <c r="H141" s="36">
        <v>42095</v>
      </c>
    </row>
    <row r="142" spans="1:8" ht="14.5" thickBot="1" x14ac:dyDescent="0.35">
      <c r="A142" s="12">
        <v>1109</v>
      </c>
      <c r="B142" s="11" t="s">
        <v>203</v>
      </c>
      <c r="C142" s="29" t="s">
        <v>73</v>
      </c>
      <c r="D142" s="47">
        <v>3671.94</v>
      </c>
      <c r="E142" s="45">
        <v>229.49625</v>
      </c>
      <c r="F142" s="45">
        <v>3442.4437499999999</v>
      </c>
      <c r="G142" s="32">
        <v>41306</v>
      </c>
      <c r="H142" s="36">
        <v>41306</v>
      </c>
    </row>
    <row r="143" spans="1:8" ht="14.5" thickBot="1" x14ac:dyDescent="0.35">
      <c r="A143" s="12">
        <v>1183</v>
      </c>
      <c r="B143" s="11" t="s">
        <v>205</v>
      </c>
      <c r="C143" s="29" t="s">
        <v>74</v>
      </c>
      <c r="D143" s="47">
        <v>39484.550000000003</v>
      </c>
      <c r="E143" s="45">
        <v>2467.7843750000002</v>
      </c>
      <c r="F143" s="45">
        <v>37016.765625</v>
      </c>
      <c r="G143" s="32">
        <v>43525</v>
      </c>
      <c r="H143" s="36">
        <v>43525</v>
      </c>
    </row>
    <row r="144" spans="1:8" ht="14.5" thickBot="1" x14ac:dyDescent="0.35">
      <c r="A144" s="12">
        <v>1302</v>
      </c>
      <c r="B144" s="11" t="s">
        <v>205</v>
      </c>
      <c r="C144" s="5" t="s">
        <v>251</v>
      </c>
      <c r="D144" s="47">
        <v>739.96</v>
      </c>
      <c r="E144" s="45">
        <v>46.247500000000002</v>
      </c>
      <c r="F144" s="45">
        <v>693.71250000000009</v>
      </c>
      <c r="G144" s="32">
        <v>45323</v>
      </c>
      <c r="H144" s="36">
        <v>45323</v>
      </c>
    </row>
    <row r="145" spans="1:8" ht="14.5" thickBot="1" x14ac:dyDescent="0.35">
      <c r="A145" s="12">
        <v>1225</v>
      </c>
      <c r="B145" s="11" t="s">
        <v>204</v>
      </c>
      <c r="C145" s="5" t="s">
        <v>162</v>
      </c>
      <c r="D145" s="47">
        <v>3102.28</v>
      </c>
      <c r="E145" s="45">
        <v>193.89250000000001</v>
      </c>
      <c r="F145" s="45">
        <v>2908.3875000000003</v>
      </c>
      <c r="G145" s="32">
        <v>44270</v>
      </c>
      <c r="H145" s="36">
        <v>44270</v>
      </c>
    </row>
    <row r="146" spans="1:8" ht="14.5" thickBot="1" x14ac:dyDescent="0.35">
      <c r="A146" s="12">
        <v>1030</v>
      </c>
      <c r="B146" s="11" t="s">
        <v>201</v>
      </c>
      <c r="C146" s="41" t="s">
        <v>75</v>
      </c>
      <c r="D146" s="47">
        <v>3087.59</v>
      </c>
      <c r="E146" s="45">
        <v>192.97437500000001</v>
      </c>
      <c r="F146" s="45">
        <v>2894.6156250000004</v>
      </c>
      <c r="G146" s="32">
        <v>40148</v>
      </c>
      <c r="H146" s="36">
        <v>40148</v>
      </c>
    </row>
    <row r="147" spans="1:8" ht="14.5" thickBot="1" x14ac:dyDescent="0.35">
      <c r="A147" s="12">
        <v>1028</v>
      </c>
      <c r="B147" s="11" t="s">
        <v>201</v>
      </c>
      <c r="C147" s="29" t="s">
        <v>262</v>
      </c>
      <c r="D147" s="47">
        <v>3055.51</v>
      </c>
      <c r="E147" s="45">
        <v>190.96937500000001</v>
      </c>
      <c r="F147" s="45">
        <v>2864.5406250000001</v>
      </c>
      <c r="G147" s="32">
        <v>40148</v>
      </c>
      <c r="H147" s="36">
        <v>40148</v>
      </c>
    </row>
    <row r="148" spans="1:8" ht="14.5" thickBot="1" x14ac:dyDescent="0.35">
      <c r="A148" s="12">
        <v>1213</v>
      </c>
      <c r="B148" s="11" t="s">
        <v>199</v>
      </c>
      <c r="C148" s="29" t="s">
        <v>138</v>
      </c>
      <c r="D148" s="47">
        <v>415.71</v>
      </c>
      <c r="E148" s="45">
        <v>25.981874999999999</v>
      </c>
      <c r="F148" s="45">
        <v>389.72812499999998</v>
      </c>
      <c r="G148" s="32">
        <v>43891</v>
      </c>
      <c r="H148" s="36">
        <v>43891</v>
      </c>
    </row>
    <row r="149" spans="1:8" ht="14.5" thickBot="1" x14ac:dyDescent="0.35">
      <c r="A149" s="17">
        <v>1315</v>
      </c>
      <c r="B149" s="11" t="s">
        <v>203</v>
      </c>
      <c r="C149" s="38" t="s">
        <v>273</v>
      </c>
      <c r="D149" s="47">
        <v>3780.7</v>
      </c>
      <c r="E149" s="45">
        <v>236.29374999999999</v>
      </c>
      <c r="F149" s="45">
        <v>3544.40625</v>
      </c>
      <c r="G149" s="32"/>
      <c r="H149" s="36">
        <v>45717</v>
      </c>
    </row>
    <row r="150" spans="1:8" ht="14.5" thickBot="1" x14ac:dyDescent="0.35">
      <c r="A150" s="12">
        <v>1077</v>
      </c>
      <c r="B150" s="11" t="s">
        <v>204</v>
      </c>
      <c r="C150" s="29" t="s">
        <v>76</v>
      </c>
      <c r="D150" s="47">
        <v>2815.46</v>
      </c>
      <c r="E150" s="45">
        <v>175.96625</v>
      </c>
      <c r="F150" s="45">
        <v>2639.4937500000001</v>
      </c>
      <c r="G150" s="32">
        <v>40909</v>
      </c>
      <c r="H150" s="36">
        <v>40909</v>
      </c>
    </row>
    <row r="151" spans="1:8" ht="14.5" thickBot="1" x14ac:dyDescent="0.35">
      <c r="A151" s="12">
        <v>1075</v>
      </c>
      <c r="B151" s="11" t="s">
        <v>203</v>
      </c>
      <c r="C151" s="29" t="s">
        <v>77</v>
      </c>
      <c r="D151" s="47">
        <v>5765.21</v>
      </c>
      <c r="E151" s="45">
        <v>360.325625</v>
      </c>
      <c r="F151" s="45">
        <v>5404.8843749999996</v>
      </c>
      <c r="G151" s="32">
        <v>40909</v>
      </c>
      <c r="H151" s="36">
        <v>40909</v>
      </c>
    </row>
    <row r="152" spans="1:8" ht="14.5" thickBot="1" x14ac:dyDescent="0.35">
      <c r="A152" s="12">
        <v>1275</v>
      </c>
      <c r="B152" s="11" t="s">
        <v>204</v>
      </c>
      <c r="C152" s="5" t="s">
        <v>218</v>
      </c>
      <c r="D152" s="47">
        <v>322.10000000000002</v>
      </c>
      <c r="E152" s="45">
        <v>20.131250000000001</v>
      </c>
      <c r="F152" s="45">
        <v>301.96875</v>
      </c>
      <c r="G152" s="32">
        <v>44958</v>
      </c>
      <c r="H152" s="36">
        <v>44958</v>
      </c>
    </row>
    <row r="153" spans="1:8" ht="14.5" thickBot="1" x14ac:dyDescent="0.35">
      <c r="A153" s="12">
        <v>1068</v>
      </c>
      <c r="B153" s="11" t="s">
        <v>200</v>
      </c>
      <c r="C153" s="29" t="s">
        <v>78</v>
      </c>
      <c r="D153" s="47">
        <v>1696.49</v>
      </c>
      <c r="E153" s="45">
        <v>106.030625</v>
      </c>
      <c r="F153" s="45">
        <v>1590.4593749999999</v>
      </c>
      <c r="G153" s="32">
        <v>40544</v>
      </c>
      <c r="H153" s="36">
        <v>40544</v>
      </c>
    </row>
    <row r="154" spans="1:8" ht="14.5" thickBot="1" x14ac:dyDescent="0.35">
      <c r="A154" s="17">
        <v>1308</v>
      </c>
      <c r="B154" s="11" t="s">
        <v>197</v>
      </c>
      <c r="C154" s="40" t="s">
        <v>266</v>
      </c>
      <c r="D154" s="47">
        <v>5616.55</v>
      </c>
      <c r="E154" s="45">
        <v>351.03437500000001</v>
      </c>
      <c r="F154" s="45">
        <v>5265.515625</v>
      </c>
      <c r="G154" s="32"/>
      <c r="H154" s="36">
        <v>45717</v>
      </c>
    </row>
    <row r="155" spans="1:8" ht="14.5" thickBot="1" x14ac:dyDescent="0.35">
      <c r="A155" s="12">
        <v>1022</v>
      </c>
      <c r="B155" s="11" t="s">
        <v>203</v>
      </c>
      <c r="C155" s="29" t="s">
        <v>79</v>
      </c>
      <c r="D155" s="47">
        <v>12770.48</v>
      </c>
      <c r="E155" s="45">
        <v>798.15499999999997</v>
      </c>
      <c r="F155" s="45">
        <v>11972.324999999999</v>
      </c>
      <c r="G155" s="32">
        <v>40148</v>
      </c>
      <c r="H155" s="36">
        <v>40148</v>
      </c>
    </row>
    <row r="156" spans="1:8" ht="14.5" thickBot="1" x14ac:dyDescent="0.35">
      <c r="A156" s="12">
        <v>1276</v>
      </c>
      <c r="B156" s="11" t="s">
        <v>201</v>
      </c>
      <c r="C156" s="5" t="s">
        <v>219</v>
      </c>
      <c r="D156" s="47">
        <v>3837.09</v>
      </c>
      <c r="E156" s="45">
        <v>239.81812500000001</v>
      </c>
      <c r="F156" s="45">
        <v>3597.2718750000004</v>
      </c>
      <c r="G156" s="32">
        <v>44958</v>
      </c>
      <c r="H156" s="36">
        <v>44958</v>
      </c>
    </row>
    <row r="157" spans="1:8" ht="14.5" thickBot="1" x14ac:dyDescent="0.35">
      <c r="A157" s="12">
        <v>1081</v>
      </c>
      <c r="B157" s="11" t="s">
        <v>205</v>
      </c>
      <c r="C157" s="29" t="s">
        <v>80</v>
      </c>
      <c r="D157" s="47">
        <v>7289.49</v>
      </c>
      <c r="E157" s="45">
        <v>455.59312499999999</v>
      </c>
      <c r="F157" s="45">
        <v>6833.8968749999995</v>
      </c>
      <c r="G157" s="32">
        <v>40909</v>
      </c>
      <c r="H157" s="36">
        <v>40909</v>
      </c>
    </row>
    <row r="158" spans="1:8" ht="14.5" thickBot="1" x14ac:dyDescent="0.35">
      <c r="A158" s="12">
        <v>1180</v>
      </c>
      <c r="B158" s="11" t="s">
        <v>200</v>
      </c>
      <c r="C158" s="29" t="s">
        <v>260</v>
      </c>
      <c r="D158" s="47">
        <v>4236.58</v>
      </c>
      <c r="E158" s="45">
        <v>264.78625</v>
      </c>
      <c r="F158" s="45">
        <v>3971.7937499999998</v>
      </c>
      <c r="G158" s="32">
        <v>43525</v>
      </c>
      <c r="H158" s="36">
        <v>43525</v>
      </c>
    </row>
    <row r="159" spans="1:8" ht="14.5" thickBot="1" x14ac:dyDescent="0.35">
      <c r="A159" s="12">
        <v>1130</v>
      </c>
      <c r="B159" s="11" t="s">
        <v>200</v>
      </c>
      <c r="C159" s="29" t="s">
        <v>81</v>
      </c>
      <c r="D159" s="47">
        <v>8945.4500000000007</v>
      </c>
      <c r="E159" s="45">
        <v>559.09062500000005</v>
      </c>
      <c r="F159" s="45">
        <v>8386.359375</v>
      </c>
      <c r="G159" s="32">
        <v>41730</v>
      </c>
      <c r="H159" s="36">
        <v>41730</v>
      </c>
    </row>
    <row r="160" spans="1:8" ht="14.5" thickBot="1" x14ac:dyDescent="0.35">
      <c r="A160" s="10">
        <v>1149</v>
      </c>
      <c r="B160" s="11" t="s">
        <v>204</v>
      </c>
      <c r="C160" s="29" t="s">
        <v>82</v>
      </c>
      <c r="D160" s="47">
        <v>2986.69</v>
      </c>
      <c r="E160" s="45">
        <v>186.668125</v>
      </c>
      <c r="F160" s="45">
        <v>2800.0218749999999</v>
      </c>
      <c r="G160" s="32">
        <v>42401</v>
      </c>
      <c r="H160" s="36">
        <v>42401</v>
      </c>
    </row>
    <row r="161" spans="1:8" ht="14.5" thickBot="1" x14ac:dyDescent="0.35">
      <c r="A161" s="10">
        <v>1091</v>
      </c>
      <c r="B161" s="11" t="s">
        <v>197</v>
      </c>
      <c r="C161" s="29" t="s">
        <v>83</v>
      </c>
      <c r="D161" s="47">
        <v>5404.34</v>
      </c>
      <c r="E161" s="45">
        <v>337.77125000000001</v>
      </c>
      <c r="F161" s="45">
        <v>5066.5687500000004</v>
      </c>
      <c r="G161" s="32">
        <v>40909</v>
      </c>
      <c r="H161" s="36">
        <v>40909</v>
      </c>
    </row>
    <row r="162" spans="1:8" ht="14.5" thickBot="1" x14ac:dyDescent="0.35">
      <c r="A162" s="10">
        <v>1104</v>
      </c>
      <c r="B162" s="11" t="s">
        <v>199</v>
      </c>
      <c r="C162" s="29" t="s">
        <v>84</v>
      </c>
      <c r="D162" s="47">
        <v>2910.31</v>
      </c>
      <c r="E162" s="45">
        <v>181.894375</v>
      </c>
      <c r="F162" s="45">
        <v>2728.4156250000001</v>
      </c>
      <c r="G162" s="32">
        <v>41306</v>
      </c>
      <c r="H162" s="36">
        <v>41306</v>
      </c>
    </row>
    <row r="163" spans="1:8" s="4" customFormat="1" ht="14.5" thickBot="1" x14ac:dyDescent="0.35">
      <c r="A163" s="10">
        <v>1056</v>
      </c>
      <c r="B163" s="11" t="s">
        <v>202</v>
      </c>
      <c r="C163" s="29" t="s">
        <v>85</v>
      </c>
      <c r="D163" s="47">
        <v>24568.04</v>
      </c>
      <c r="E163" s="45">
        <v>1535.5025000000001</v>
      </c>
      <c r="F163" s="45">
        <v>23032.537500000002</v>
      </c>
      <c r="G163" s="32">
        <v>40269</v>
      </c>
      <c r="H163" s="36">
        <v>40269</v>
      </c>
    </row>
    <row r="164" spans="1:8" ht="14.5" thickBot="1" x14ac:dyDescent="0.35">
      <c r="A164" s="10">
        <v>1071</v>
      </c>
      <c r="B164" s="11" t="s">
        <v>200</v>
      </c>
      <c r="C164" s="29" t="s">
        <v>86</v>
      </c>
      <c r="D164" s="47">
        <v>29792.400000000001</v>
      </c>
      <c r="E164" s="45">
        <v>1862.0250000000001</v>
      </c>
      <c r="F164" s="45">
        <v>27930.375</v>
      </c>
      <c r="G164" s="32">
        <v>40909</v>
      </c>
      <c r="H164" s="36">
        <v>40909</v>
      </c>
    </row>
    <row r="165" spans="1:8" ht="14.5" thickBot="1" x14ac:dyDescent="0.35">
      <c r="A165" s="10">
        <v>1208</v>
      </c>
      <c r="B165" s="11" t="s">
        <v>203</v>
      </c>
      <c r="C165" s="29" t="s">
        <v>142</v>
      </c>
      <c r="D165" s="47">
        <v>4499.33</v>
      </c>
      <c r="E165" s="45">
        <v>281.208125</v>
      </c>
      <c r="F165" s="45">
        <v>4218.1218749999998</v>
      </c>
      <c r="G165" s="32">
        <v>43891</v>
      </c>
      <c r="H165" s="36">
        <v>43891</v>
      </c>
    </row>
    <row r="166" spans="1:8" ht="14.5" thickBot="1" x14ac:dyDescent="0.35">
      <c r="A166" s="10">
        <v>1301</v>
      </c>
      <c r="B166" s="11" t="s">
        <v>203</v>
      </c>
      <c r="C166" s="5" t="s">
        <v>250</v>
      </c>
      <c r="D166" s="47">
        <v>4717.13</v>
      </c>
      <c r="E166" s="45">
        <v>294.82062500000001</v>
      </c>
      <c r="F166" s="45">
        <v>4422.3093749999998</v>
      </c>
      <c r="G166" s="32">
        <v>45323</v>
      </c>
      <c r="H166" s="36">
        <v>45323</v>
      </c>
    </row>
    <row r="167" spans="1:8" ht="14.5" thickBot="1" x14ac:dyDescent="0.35">
      <c r="A167" s="10">
        <v>1168</v>
      </c>
      <c r="B167" s="11" t="s">
        <v>205</v>
      </c>
      <c r="C167" s="29" t="s">
        <v>87</v>
      </c>
      <c r="D167" s="47">
        <v>10213.84</v>
      </c>
      <c r="E167" s="45">
        <v>638.36500000000001</v>
      </c>
      <c r="F167" s="45">
        <v>9575.4750000000004</v>
      </c>
      <c r="G167" s="32">
        <v>43132</v>
      </c>
      <c r="H167" s="36">
        <v>43132</v>
      </c>
    </row>
    <row r="168" spans="1:8" ht="14.5" thickBot="1" x14ac:dyDescent="0.35">
      <c r="A168" s="10">
        <v>1138</v>
      </c>
      <c r="B168" s="11" t="s">
        <v>199</v>
      </c>
      <c r="C168" s="29" t="s">
        <v>88</v>
      </c>
      <c r="D168" s="47">
        <v>2310.91</v>
      </c>
      <c r="E168" s="45">
        <v>144.43187499999999</v>
      </c>
      <c r="F168" s="45">
        <v>2166.4781249999996</v>
      </c>
      <c r="G168" s="32">
        <v>42095</v>
      </c>
      <c r="H168" s="36">
        <v>42095</v>
      </c>
    </row>
    <row r="169" spans="1:8" ht="14.5" thickBot="1" x14ac:dyDescent="0.35">
      <c r="A169" s="10">
        <v>1247</v>
      </c>
      <c r="B169" s="11" t="s">
        <v>197</v>
      </c>
      <c r="C169" s="5" t="s">
        <v>182</v>
      </c>
      <c r="D169" s="47">
        <v>11443.77</v>
      </c>
      <c r="E169" s="45">
        <v>715.23562500000003</v>
      </c>
      <c r="F169" s="45">
        <v>10728.534375000001</v>
      </c>
      <c r="G169" s="32">
        <v>44593</v>
      </c>
      <c r="H169" s="36">
        <v>44593</v>
      </c>
    </row>
    <row r="170" spans="1:8" ht="14.5" thickBot="1" x14ac:dyDescent="0.35">
      <c r="A170" s="10">
        <v>1199</v>
      </c>
      <c r="B170" s="11" t="s">
        <v>205</v>
      </c>
      <c r="C170" s="29" t="s">
        <v>148</v>
      </c>
      <c r="D170" s="47">
        <v>3526.11</v>
      </c>
      <c r="E170" s="45">
        <v>220.38187500000001</v>
      </c>
      <c r="F170" s="45">
        <v>3305.7281250000001</v>
      </c>
      <c r="G170" s="32">
        <v>43891</v>
      </c>
      <c r="H170" s="36">
        <v>43891</v>
      </c>
    </row>
    <row r="171" spans="1:8" ht="14.5" thickBot="1" x14ac:dyDescent="0.35">
      <c r="A171" s="10">
        <v>1173</v>
      </c>
      <c r="B171" s="11" t="s">
        <v>205</v>
      </c>
      <c r="C171" s="29" t="s">
        <v>89</v>
      </c>
      <c r="D171" s="47">
        <v>521381.17</v>
      </c>
      <c r="E171" s="45">
        <v>32586.323124999999</v>
      </c>
      <c r="F171" s="45">
        <v>488794.84687499999</v>
      </c>
      <c r="G171" s="32">
        <v>43132</v>
      </c>
      <c r="H171" s="36">
        <v>43132</v>
      </c>
    </row>
    <row r="172" spans="1:8" ht="14.5" thickBot="1" x14ac:dyDescent="0.35">
      <c r="A172" s="10">
        <v>1204</v>
      </c>
      <c r="B172" s="11" t="s">
        <v>204</v>
      </c>
      <c r="C172" s="29" t="s">
        <v>145</v>
      </c>
      <c r="D172" s="47">
        <v>89558.53</v>
      </c>
      <c r="E172" s="45">
        <v>5597.4081249999999</v>
      </c>
      <c r="F172" s="45">
        <v>83961.121874999997</v>
      </c>
      <c r="G172" s="32">
        <v>43891</v>
      </c>
      <c r="H172" s="36">
        <v>43891</v>
      </c>
    </row>
    <row r="173" spans="1:8" ht="14.5" thickBot="1" x14ac:dyDescent="0.35">
      <c r="A173" s="10">
        <v>1277</v>
      </c>
      <c r="B173" s="11" t="s">
        <v>202</v>
      </c>
      <c r="C173" s="5" t="s">
        <v>228</v>
      </c>
      <c r="D173" s="47">
        <v>5275.79</v>
      </c>
      <c r="E173" s="45">
        <v>329.736875</v>
      </c>
      <c r="F173" s="45">
        <v>4946.0531250000004</v>
      </c>
      <c r="G173" s="32">
        <v>44958</v>
      </c>
      <c r="H173" s="36">
        <v>44958</v>
      </c>
    </row>
    <row r="174" spans="1:8" ht="14.5" thickBot="1" x14ac:dyDescent="0.35">
      <c r="A174" s="10">
        <v>1239</v>
      </c>
      <c r="B174" s="11" t="s">
        <v>199</v>
      </c>
      <c r="C174" s="5" t="s">
        <v>174</v>
      </c>
      <c r="D174" s="47">
        <v>2849.64</v>
      </c>
      <c r="E174" s="45">
        <v>178.10249999999999</v>
      </c>
      <c r="F174" s="45">
        <v>2671.5374999999999</v>
      </c>
      <c r="G174" s="32">
        <v>44270</v>
      </c>
      <c r="H174" s="36">
        <v>44270</v>
      </c>
    </row>
    <row r="175" spans="1:8" ht="14.5" thickBot="1" x14ac:dyDescent="0.35">
      <c r="A175" s="10">
        <v>1087</v>
      </c>
      <c r="B175" s="11" t="s">
        <v>199</v>
      </c>
      <c r="C175" s="29" t="s">
        <v>90</v>
      </c>
      <c r="D175" s="47">
        <v>23070.89</v>
      </c>
      <c r="E175" s="45">
        <v>1441.930625</v>
      </c>
      <c r="F175" s="45">
        <v>21628.959374999999</v>
      </c>
      <c r="G175" s="32">
        <v>40909</v>
      </c>
      <c r="H175" s="36">
        <v>40909</v>
      </c>
    </row>
    <row r="176" spans="1:8" ht="14.5" thickBot="1" x14ac:dyDescent="0.35">
      <c r="A176" s="10">
        <v>1038</v>
      </c>
      <c r="B176" s="11" t="s">
        <v>203</v>
      </c>
      <c r="C176" s="29" t="s">
        <v>91</v>
      </c>
      <c r="D176" s="47">
        <v>10780.89</v>
      </c>
      <c r="E176" s="45">
        <v>673.80562499999996</v>
      </c>
      <c r="F176" s="45">
        <v>10107.084374999999</v>
      </c>
      <c r="G176" s="32">
        <v>40148</v>
      </c>
      <c r="H176" s="36">
        <v>40148</v>
      </c>
    </row>
    <row r="177" spans="1:8" ht="14.5" thickBot="1" x14ac:dyDescent="0.35">
      <c r="A177" s="10">
        <v>1092</v>
      </c>
      <c r="B177" s="11" t="s">
        <v>199</v>
      </c>
      <c r="C177" s="29" t="s">
        <v>92</v>
      </c>
      <c r="D177" s="47">
        <v>54332.45</v>
      </c>
      <c r="E177" s="45">
        <v>3395.7781249999998</v>
      </c>
      <c r="F177" s="45">
        <v>50936.671875</v>
      </c>
      <c r="G177" s="32">
        <v>40909</v>
      </c>
      <c r="H177" s="36">
        <v>40909</v>
      </c>
    </row>
    <row r="178" spans="1:8" ht="14.5" thickBot="1" x14ac:dyDescent="0.35">
      <c r="A178" s="10">
        <v>1001</v>
      </c>
      <c r="B178" s="11" t="s">
        <v>206</v>
      </c>
      <c r="C178" s="29" t="s">
        <v>93</v>
      </c>
      <c r="D178" s="47">
        <v>6122.65</v>
      </c>
      <c r="E178" s="45">
        <v>382.66562499999998</v>
      </c>
      <c r="F178" s="45">
        <v>5739.984375</v>
      </c>
      <c r="G178" s="32">
        <v>40148</v>
      </c>
      <c r="H178" s="36">
        <v>40148</v>
      </c>
    </row>
    <row r="179" spans="1:8" ht="14.5" thickBot="1" x14ac:dyDescent="0.35">
      <c r="A179" s="10">
        <v>1260</v>
      </c>
      <c r="B179" s="11" t="s">
        <v>204</v>
      </c>
      <c r="C179" s="5" t="s">
        <v>192</v>
      </c>
      <c r="D179" s="47">
        <v>311.95999999999998</v>
      </c>
      <c r="E179" s="45">
        <v>19.497499999999999</v>
      </c>
      <c r="F179" s="45">
        <v>292.46249999999998</v>
      </c>
      <c r="G179" s="32">
        <v>44593</v>
      </c>
      <c r="H179" s="36">
        <v>44593</v>
      </c>
    </row>
    <row r="180" spans="1:8" ht="14.5" thickBot="1" x14ac:dyDescent="0.35">
      <c r="A180" s="10">
        <v>1193</v>
      </c>
      <c r="B180" s="11" t="s">
        <v>204</v>
      </c>
      <c r="C180" s="29" t="s">
        <v>94</v>
      </c>
      <c r="D180" s="47">
        <v>487.39</v>
      </c>
      <c r="E180" s="45">
        <v>30.461874999999999</v>
      </c>
      <c r="F180" s="45">
        <v>456.92812499999997</v>
      </c>
      <c r="G180" s="32">
        <v>43525</v>
      </c>
      <c r="H180" s="36">
        <v>43525</v>
      </c>
    </row>
    <row r="181" spans="1:8" ht="14.5" thickBot="1" x14ac:dyDescent="0.35">
      <c r="A181" s="10">
        <v>1140</v>
      </c>
      <c r="B181" s="11" t="s">
        <v>203</v>
      </c>
      <c r="C181" s="29" t="s">
        <v>95</v>
      </c>
      <c r="D181" s="47">
        <v>4348.12</v>
      </c>
      <c r="E181" s="45">
        <v>271.75749999999999</v>
      </c>
      <c r="F181" s="45">
        <v>4076.3624999999997</v>
      </c>
      <c r="G181" s="32">
        <v>42095</v>
      </c>
      <c r="H181" s="36">
        <v>42095</v>
      </c>
    </row>
    <row r="182" spans="1:8" ht="14.5" thickBot="1" x14ac:dyDescent="0.35">
      <c r="A182" s="10">
        <v>1002</v>
      </c>
      <c r="B182" s="11" t="s">
        <v>206</v>
      </c>
      <c r="C182" s="29" t="s">
        <v>96</v>
      </c>
      <c r="D182" s="47">
        <v>4837</v>
      </c>
      <c r="E182" s="45">
        <v>302.3125</v>
      </c>
      <c r="F182" s="45">
        <v>4534.6875</v>
      </c>
      <c r="G182" s="32">
        <v>40148</v>
      </c>
      <c r="H182" s="36">
        <v>40148</v>
      </c>
    </row>
    <row r="183" spans="1:8" ht="14.5" thickBot="1" x14ac:dyDescent="0.35">
      <c r="A183" s="10">
        <v>1248</v>
      </c>
      <c r="B183" s="11" t="s">
        <v>203</v>
      </c>
      <c r="C183" s="5" t="s">
        <v>183</v>
      </c>
      <c r="D183" s="47">
        <v>10418.959999999999</v>
      </c>
      <c r="E183" s="45">
        <v>651.18499999999995</v>
      </c>
      <c r="F183" s="45">
        <v>9767.7749999999996</v>
      </c>
      <c r="G183" s="32">
        <v>44593</v>
      </c>
      <c r="H183" s="36">
        <v>44593</v>
      </c>
    </row>
    <row r="184" spans="1:8" ht="14.5" thickBot="1" x14ac:dyDescent="0.35">
      <c r="A184" s="13">
        <v>1186</v>
      </c>
      <c r="B184" s="14" t="s">
        <v>205</v>
      </c>
      <c r="C184" s="42" t="s">
        <v>177</v>
      </c>
      <c r="D184" s="47">
        <v>3743.28</v>
      </c>
      <c r="E184" s="45">
        <v>233.95500000000001</v>
      </c>
      <c r="F184" s="45">
        <v>3509.3250000000003</v>
      </c>
      <c r="G184" s="32">
        <v>43525</v>
      </c>
      <c r="H184" s="36">
        <v>43525</v>
      </c>
    </row>
    <row r="185" spans="1:8" ht="14.5" thickBot="1" x14ac:dyDescent="0.35">
      <c r="A185" s="10">
        <v>1278</v>
      </c>
      <c r="B185" s="11" t="s">
        <v>202</v>
      </c>
      <c r="C185" s="5" t="s">
        <v>220</v>
      </c>
      <c r="D185" s="47">
        <v>4911.95</v>
      </c>
      <c r="E185" s="45">
        <v>306.99687499999999</v>
      </c>
      <c r="F185" s="45">
        <v>4604.953125</v>
      </c>
      <c r="G185" s="32">
        <v>44958</v>
      </c>
      <c r="H185" s="36">
        <v>44958</v>
      </c>
    </row>
    <row r="186" spans="1:8" ht="14.5" thickBot="1" x14ac:dyDescent="0.35">
      <c r="A186" s="10">
        <v>1010</v>
      </c>
      <c r="B186" s="11" t="s">
        <v>205</v>
      </c>
      <c r="C186" s="29" t="s">
        <v>97</v>
      </c>
      <c r="D186" s="47">
        <v>4304.07</v>
      </c>
      <c r="E186" s="45">
        <v>269.00437499999998</v>
      </c>
      <c r="F186" s="45">
        <v>4035.0656249999997</v>
      </c>
      <c r="G186" s="32">
        <v>40148</v>
      </c>
      <c r="H186" s="36">
        <v>40148</v>
      </c>
    </row>
    <row r="187" spans="1:8" ht="14.5" thickBot="1" x14ac:dyDescent="0.35">
      <c r="A187" s="10">
        <v>1294</v>
      </c>
      <c r="B187" s="11" t="s">
        <v>199</v>
      </c>
      <c r="C187" s="5" t="s">
        <v>243</v>
      </c>
      <c r="D187" s="47">
        <v>2689.88</v>
      </c>
      <c r="E187" s="45">
        <v>168.11750000000001</v>
      </c>
      <c r="F187" s="45">
        <v>2521.7625000000003</v>
      </c>
      <c r="G187" s="32">
        <v>45323</v>
      </c>
      <c r="H187" s="36">
        <v>45323</v>
      </c>
    </row>
    <row r="188" spans="1:8" ht="14.5" thickBot="1" x14ac:dyDescent="0.35">
      <c r="A188" s="10">
        <v>1226</v>
      </c>
      <c r="B188" s="11" t="s">
        <v>204</v>
      </c>
      <c r="C188" s="5" t="s">
        <v>163</v>
      </c>
      <c r="D188" s="47">
        <v>4399.1400000000003</v>
      </c>
      <c r="E188" s="45">
        <v>274.94625000000002</v>
      </c>
      <c r="F188" s="45">
        <v>4124.1937500000004</v>
      </c>
      <c r="G188" s="32">
        <v>44270</v>
      </c>
      <c r="H188" s="36">
        <v>44270</v>
      </c>
    </row>
    <row r="189" spans="1:8" ht="14.5" thickBot="1" x14ac:dyDescent="0.35">
      <c r="A189" s="10">
        <v>1236</v>
      </c>
      <c r="B189" s="11" t="s">
        <v>201</v>
      </c>
      <c r="C189" s="5" t="s">
        <v>171</v>
      </c>
      <c r="D189" s="47">
        <v>2387.4299999999998</v>
      </c>
      <c r="E189" s="45">
        <v>149.21437499999999</v>
      </c>
      <c r="F189" s="45">
        <v>2238.2156249999998</v>
      </c>
      <c r="G189" s="32">
        <v>44270</v>
      </c>
      <c r="H189" s="36">
        <v>44270</v>
      </c>
    </row>
    <row r="190" spans="1:8" ht="14.5" thickBot="1" x14ac:dyDescent="0.35">
      <c r="A190" s="10">
        <v>1059</v>
      </c>
      <c r="B190" s="11" t="s">
        <v>200</v>
      </c>
      <c r="C190" s="29" t="s">
        <v>98</v>
      </c>
      <c r="D190" s="47">
        <v>3911.62</v>
      </c>
      <c r="E190" s="45">
        <v>244.47624999999999</v>
      </c>
      <c r="F190" s="45">
        <v>3667.1437499999997</v>
      </c>
      <c r="G190" s="32">
        <v>41030</v>
      </c>
      <c r="H190" s="36">
        <v>41030</v>
      </c>
    </row>
    <row r="191" spans="1:8" ht="14.5" thickBot="1" x14ac:dyDescent="0.35">
      <c r="A191" s="10">
        <v>1048</v>
      </c>
      <c r="B191" s="11" t="s">
        <v>197</v>
      </c>
      <c r="C191" s="29" t="s">
        <v>99</v>
      </c>
      <c r="D191" s="47">
        <v>13970.31</v>
      </c>
      <c r="E191" s="45">
        <v>873.14437499999997</v>
      </c>
      <c r="F191" s="45">
        <v>13097.165625</v>
      </c>
      <c r="G191" s="32">
        <v>41730</v>
      </c>
      <c r="H191" s="36">
        <v>41730</v>
      </c>
    </row>
    <row r="192" spans="1:8" ht="14.5" thickBot="1" x14ac:dyDescent="0.35">
      <c r="A192" s="10">
        <v>1102</v>
      </c>
      <c r="B192" s="11" t="s">
        <v>203</v>
      </c>
      <c r="C192" s="29" t="s">
        <v>100</v>
      </c>
      <c r="D192" s="47">
        <v>4982.6000000000004</v>
      </c>
      <c r="E192" s="45">
        <v>311.41250000000002</v>
      </c>
      <c r="F192" s="45">
        <v>4671.1875</v>
      </c>
      <c r="G192" s="32">
        <v>41306</v>
      </c>
      <c r="H192" s="36">
        <v>41306</v>
      </c>
    </row>
    <row r="193" spans="1:8" ht="14.5" thickBot="1" x14ac:dyDescent="0.35">
      <c r="A193" s="10">
        <v>1069</v>
      </c>
      <c r="B193" s="11" t="s">
        <v>204</v>
      </c>
      <c r="C193" s="29" t="s">
        <v>101</v>
      </c>
      <c r="D193" s="47">
        <v>2860.19</v>
      </c>
      <c r="E193" s="45">
        <v>178.761875</v>
      </c>
      <c r="F193" s="45">
        <v>2681.4281249999999</v>
      </c>
      <c r="G193" s="32">
        <v>40909</v>
      </c>
      <c r="H193" s="36">
        <v>40909</v>
      </c>
    </row>
    <row r="194" spans="1:8" ht="14.5" thickBot="1" x14ac:dyDescent="0.35">
      <c r="A194" s="10">
        <v>1026</v>
      </c>
      <c r="B194" s="11" t="s">
        <v>197</v>
      </c>
      <c r="C194" s="29" t="s">
        <v>103</v>
      </c>
      <c r="D194" s="47">
        <v>5595.56</v>
      </c>
      <c r="E194" s="45">
        <v>349.72250000000003</v>
      </c>
      <c r="F194" s="45">
        <v>5245.8375000000005</v>
      </c>
      <c r="G194" s="32">
        <v>40148</v>
      </c>
      <c r="H194" s="36">
        <v>40148</v>
      </c>
    </row>
    <row r="195" spans="1:8" ht="14.5" thickBot="1" x14ac:dyDescent="0.35">
      <c r="A195" s="10">
        <v>1156</v>
      </c>
      <c r="B195" s="11" t="s">
        <v>200</v>
      </c>
      <c r="C195" s="29" t="s">
        <v>259</v>
      </c>
      <c r="D195" s="47">
        <v>13319.11</v>
      </c>
      <c r="E195" s="45">
        <v>832.44437500000004</v>
      </c>
      <c r="F195" s="45">
        <v>12486.665625000001</v>
      </c>
      <c r="G195" s="32">
        <v>42401</v>
      </c>
      <c r="H195" s="36">
        <v>42401</v>
      </c>
    </row>
    <row r="196" spans="1:8" ht="14.5" thickBot="1" x14ac:dyDescent="0.35">
      <c r="A196" s="10">
        <v>1286</v>
      </c>
      <c r="B196" s="11" t="s">
        <v>200</v>
      </c>
      <c r="C196" s="5" t="s">
        <v>227</v>
      </c>
      <c r="D196" s="47">
        <v>733.15</v>
      </c>
      <c r="E196" s="45">
        <v>45.821874999999999</v>
      </c>
      <c r="F196" s="45">
        <v>687.328125</v>
      </c>
      <c r="G196" s="32">
        <v>44958</v>
      </c>
      <c r="H196" s="36">
        <v>44958</v>
      </c>
    </row>
    <row r="197" spans="1:8" ht="14.5" thickBot="1" x14ac:dyDescent="0.35">
      <c r="A197" s="10">
        <v>1146</v>
      </c>
      <c r="B197" s="11" t="s">
        <v>205</v>
      </c>
      <c r="C197" s="29" t="s">
        <v>104</v>
      </c>
      <c r="D197" s="47">
        <v>3211.13</v>
      </c>
      <c r="E197" s="45">
        <v>200.69562500000001</v>
      </c>
      <c r="F197" s="45">
        <v>3010.4343750000003</v>
      </c>
      <c r="G197" s="32">
        <v>42036</v>
      </c>
      <c r="H197" s="36">
        <v>42036</v>
      </c>
    </row>
    <row r="198" spans="1:8" ht="14.5" thickBot="1" x14ac:dyDescent="0.35">
      <c r="A198" s="10">
        <v>1024</v>
      </c>
      <c r="B198" s="11" t="s">
        <v>197</v>
      </c>
      <c r="C198" s="29" t="s">
        <v>105</v>
      </c>
      <c r="D198" s="47">
        <v>24572.84</v>
      </c>
      <c r="E198" s="45">
        <v>1535.8025</v>
      </c>
      <c r="F198" s="45">
        <v>23037.037499999999</v>
      </c>
      <c r="G198" s="32">
        <v>40148</v>
      </c>
      <c r="H198" s="36">
        <v>40148</v>
      </c>
    </row>
    <row r="199" spans="1:8" ht="14.5" thickBot="1" x14ac:dyDescent="0.35">
      <c r="A199" s="10">
        <v>1107</v>
      </c>
      <c r="B199" s="11" t="s">
        <v>205</v>
      </c>
      <c r="C199" s="29" t="s">
        <v>106</v>
      </c>
      <c r="D199" s="47">
        <v>13097.56</v>
      </c>
      <c r="E199" s="45">
        <v>818.59749999999997</v>
      </c>
      <c r="F199" s="45">
        <v>12278.9625</v>
      </c>
      <c r="G199" s="32">
        <v>41306</v>
      </c>
      <c r="H199" s="36">
        <v>41306</v>
      </c>
    </row>
    <row r="200" spans="1:8" ht="14.5" thickBot="1" x14ac:dyDescent="0.35">
      <c r="A200" s="10">
        <v>1257</v>
      </c>
      <c r="B200" s="11" t="s">
        <v>197</v>
      </c>
      <c r="C200" s="5" t="s">
        <v>285</v>
      </c>
      <c r="D200" s="47">
        <v>671.58</v>
      </c>
      <c r="E200" s="45">
        <v>41.973750000000003</v>
      </c>
      <c r="F200" s="45">
        <v>629.60625000000005</v>
      </c>
      <c r="G200" s="32">
        <v>44593</v>
      </c>
      <c r="H200" s="36">
        <v>44593</v>
      </c>
    </row>
    <row r="201" spans="1:8" ht="14.5" thickBot="1" x14ac:dyDescent="0.35">
      <c r="A201" s="10">
        <v>1153</v>
      </c>
      <c r="B201" s="11" t="s">
        <v>205</v>
      </c>
      <c r="C201" s="29" t="s">
        <v>107</v>
      </c>
      <c r="D201" s="47">
        <v>13551.77</v>
      </c>
      <c r="E201" s="45">
        <v>846.98562500000003</v>
      </c>
      <c r="F201" s="45">
        <v>12704.784375000001</v>
      </c>
      <c r="G201" s="32">
        <v>42401</v>
      </c>
      <c r="H201" s="36">
        <v>42401</v>
      </c>
    </row>
    <row r="202" spans="1:8" ht="14.5" thickBot="1" x14ac:dyDescent="0.35">
      <c r="A202" s="10">
        <v>1039</v>
      </c>
      <c r="B202" s="11" t="s">
        <v>207</v>
      </c>
      <c r="C202" s="29" t="s">
        <v>108</v>
      </c>
      <c r="D202" s="47">
        <v>1269.7</v>
      </c>
      <c r="E202" s="45">
        <v>79.356250000000003</v>
      </c>
      <c r="F202" s="45">
        <v>1190.34375</v>
      </c>
      <c r="G202" s="32">
        <v>40148</v>
      </c>
      <c r="H202" s="36">
        <v>40148</v>
      </c>
    </row>
    <row r="203" spans="1:8" ht="14.5" thickBot="1" x14ac:dyDescent="0.35">
      <c r="A203" s="10">
        <v>1181</v>
      </c>
      <c r="B203" s="11" t="s">
        <v>203</v>
      </c>
      <c r="C203" s="29" t="s">
        <v>109</v>
      </c>
      <c r="D203" s="47">
        <v>9170.7999999999993</v>
      </c>
      <c r="E203" s="45">
        <v>573.17499999999995</v>
      </c>
      <c r="F203" s="45">
        <v>8597.625</v>
      </c>
      <c r="G203" s="32">
        <v>43525</v>
      </c>
      <c r="H203" s="36">
        <v>43525</v>
      </c>
    </row>
    <row r="204" spans="1:8" ht="14.5" thickBot="1" x14ac:dyDescent="0.35">
      <c r="A204" s="10">
        <v>1249</v>
      </c>
      <c r="B204" s="11" t="s">
        <v>203</v>
      </c>
      <c r="C204" s="5" t="s">
        <v>184</v>
      </c>
      <c r="D204" s="47">
        <v>4386.87</v>
      </c>
      <c r="E204" s="45">
        <v>274.17937499999999</v>
      </c>
      <c r="F204" s="45">
        <v>4112.6906250000002</v>
      </c>
      <c r="G204" s="32">
        <v>44593</v>
      </c>
      <c r="H204" s="36">
        <v>44593</v>
      </c>
    </row>
    <row r="205" spans="1:8" ht="14.5" thickBot="1" x14ac:dyDescent="0.35">
      <c r="A205" s="10">
        <v>1055</v>
      </c>
      <c r="B205" s="11" t="s">
        <v>200</v>
      </c>
      <c r="C205" s="29" t="s">
        <v>110</v>
      </c>
      <c r="D205" s="47">
        <v>6242.65</v>
      </c>
      <c r="E205" s="45">
        <v>390.16562499999998</v>
      </c>
      <c r="F205" s="45">
        <v>5852.484375</v>
      </c>
      <c r="G205" s="32">
        <v>40269</v>
      </c>
      <c r="H205" s="36">
        <v>40269</v>
      </c>
    </row>
    <row r="206" spans="1:8" ht="14.5" thickBot="1" x14ac:dyDescent="0.35">
      <c r="A206" s="10">
        <v>1049</v>
      </c>
      <c r="B206" s="11" t="s">
        <v>199</v>
      </c>
      <c r="C206" s="29" t="s">
        <v>111</v>
      </c>
      <c r="D206" s="47">
        <v>4042.45</v>
      </c>
      <c r="E206" s="45">
        <v>252.65312499999999</v>
      </c>
      <c r="F206" s="45">
        <v>3789.796875</v>
      </c>
      <c r="G206" s="32">
        <v>41730</v>
      </c>
      <c r="H206" s="36">
        <v>41730</v>
      </c>
    </row>
    <row r="207" spans="1:8" ht="14.5" thickBot="1" x14ac:dyDescent="0.35">
      <c r="A207" s="10">
        <v>1279</v>
      </c>
      <c r="B207" s="11" t="s">
        <v>205</v>
      </c>
      <c r="C207" s="5" t="s">
        <v>221</v>
      </c>
      <c r="D207" s="47">
        <v>172.26</v>
      </c>
      <c r="E207" s="45">
        <v>10.766249999999999</v>
      </c>
      <c r="F207" s="45">
        <v>161.49374999999998</v>
      </c>
      <c r="G207" s="32">
        <v>44958</v>
      </c>
      <c r="H207" s="36">
        <v>44958</v>
      </c>
    </row>
    <row r="208" spans="1:8" ht="14.5" thickBot="1" x14ac:dyDescent="0.35">
      <c r="A208" s="10">
        <v>1288</v>
      </c>
      <c r="B208" s="11" t="s">
        <v>204</v>
      </c>
      <c r="C208" s="5" t="s">
        <v>254</v>
      </c>
      <c r="D208" s="47">
        <v>488.28</v>
      </c>
      <c r="E208" s="45">
        <v>30.517499999999998</v>
      </c>
      <c r="F208" s="45">
        <v>457.76249999999999</v>
      </c>
      <c r="G208" s="32">
        <v>45323</v>
      </c>
      <c r="H208" s="36">
        <v>45323</v>
      </c>
    </row>
    <row r="209" spans="1:8" ht="14.5" thickBot="1" x14ac:dyDescent="0.35">
      <c r="A209" s="10">
        <v>1237</v>
      </c>
      <c r="B209" s="11" t="s">
        <v>201</v>
      </c>
      <c r="C209" s="5" t="s">
        <v>172</v>
      </c>
      <c r="D209" s="47">
        <v>362.58</v>
      </c>
      <c r="E209" s="45">
        <v>22.661249999999999</v>
      </c>
      <c r="F209" s="45">
        <v>339.91874999999999</v>
      </c>
      <c r="G209" s="32">
        <v>44270</v>
      </c>
      <c r="H209" s="36">
        <v>44270</v>
      </c>
    </row>
    <row r="210" spans="1:8" ht="14.5" thickBot="1" x14ac:dyDescent="0.35">
      <c r="A210" s="10">
        <v>1112</v>
      </c>
      <c r="B210" s="11" t="s">
        <v>203</v>
      </c>
      <c r="C210" s="29" t="s">
        <v>112</v>
      </c>
      <c r="D210" s="47">
        <v>8538.68</v>
      </c>
      <c r="E210" s="45">
        <v>533.66750000000002</v>
      </c>
      <c r="F210" s="45">
        <v>8005.0125000000007</v>
      </c>
      <c r="G210" s="32">
        <v>41306</v>
      </c>
      <c r="H210" s="36">
        <v>41306</v>
      </c>
    </row>
    <row r="211" spans="1:8" ht="14.5" thickBot="1" x14ac:dyDescent="0.35">
      <c r="A211" s="10">
        <v>1165</v>
      </c>
      <c r="B211" s="11" t="s">
        <v>203</v>
      </c>
      <c r="C211" s="29" t="s">
        <v>113</v>
      </c>
      <c r="D211" s="47">
        <v>4509.24</v>
      </c>
      <c r="E211" s="45">
        <v>281.82749999999999</v>
      </c>
      <c r="F211" s="45">
        <v>4227.4124999999995</v>
      </c>
      <c r="G211" s="32">
        <v>42767</v>
      </c>
      <c r="H211" s="36">
        <v>42767</v>
      </c>
    </row>
    <row r="212" spans="1:8" ht="14.5" thickBot="1" x14ac:dyDescent="0.35">
      <c r="A212" s="10">
        <v>1268</v>
      </c>
      <c r="B212" s="11" t="s">
        <v>199</v>
      </c>
      <c r="C212" s="5" t="s">
        <v>211</v>
      </c>
      <c r="D212" s="47">
        <v>702.96</v>
      </c>
      <c r="E212" s="45">
        <v>43.935000000000002</v>
      </c>
      <c r="F212" s="45">
        <v>659.02500000000009</v>
      </c>
      <c r="G212" s="32">
        <v>44958</v>
      </c>
      <c r="H212" s="36">
        <v>44958</v>
      </c>
    </row>
    <row r="213" spans="1:8" ht="14.5" thickBot="1" x14ac:dyDescent="0.35">
      <c r="A213" s="10">
        <v>1222</v>
      </c>
      <c r="B213" s="11" t="s">
        <v>205</v>
      </c>
      <c r="C213" s="5" t="s">
        <v>159</v>
      </c>
      <c r="D213" s="47">
        <v>1085.83</v>
      </c>
      <c r="E213" s="45">
        <v>67.864374999999995</v>
      </c>
      <c r="F213" s="45">
        <v>1017.9656249999999</v>
      </c>
      <c r="G213" s="32">
        <v>44270</v>
      </c>
      <c r="H213" s="36">
        <v>44270</v>
      </c>
    </row>
    <row r="214" spans="1:8" ht="14.5" thickBot="1" x14ac:dyDescent="0.35">
      <c r="A214" s="10">
        <v>1280</v>
      </c>
      <c r="B214" s="11" t="s">
        <v>197</v>
      </c>
      <c r="C214" s="5" t="s">
        <v>222</v>
      </c>
      <c r="D214" s="47">
        <v>569.36</v>
      </c>
      <c r="E214" s="45">
        <v>35.585000000000001</v>
      </c>
      <c r="F214" s="45">
        <v>533.77499999999998</v>
      </c>
      <c r="G214" s="32">
        <v>44958</v>
      </c>
      <c r="H214" s="36">
        <v>44958</v>
      </c>
    </row>
    <row r="215" spans="1:8" ht="14.5" thickBot="1" x14ac:dyDescent="0.35">
      <c r="A215" s="10">
        <v>1296</v>
      </c>
      <c r="B215" s="11" t="s">
        <v>197</v>
      </c>
      <c r="C215" s="5" t="s">
        <v>245</v>
      </c>
      <c r="D215" s="47">
        <v>5472.83</v>
      </c>
      <c r="E215" s="45">
        <v>342.051875</v>
      </c>
      <c r="F215" s="45">
        <v>5130.7781249999998</v>
      </c>
      <c r="G215" s="32">
        <v>45323</v>
      </c>
      <c r="H215" s="36">
        <v>45323</v>
      </c>
    </row>
    <row r="216" spans="1:8" ht="14.5" thickBot="1" x14ac:dyDescent="0.35">
      <c r="A216" s="10">
        <v>1152</v>
      </c>
      <c r="B216" s="11" t="s">
        <v>205</v>
      </c>
      <c r="C216" s="29" t="s">
        <v>232</v>
      </c>
      <c r="D216" s="47">
        <v>5526.53</v>
      </c>
      <c r="E216" s="45">
        <v>345.40812499999998</v>
      </c>
      <c r="F216" s="45">
        <v>5181.1218749999998</v>
      </c>
      <c r="G216" s="32">
        <v>42401</v>
      </c>
      <c r="H216" s="36">
        <v>42401</v>
      </c>
    </row>
    <row r="217" spans="1:8" ht="14.5" thickBot="1" x14ac:dyDescent="0.35">
      <c r="A217" s="10">
        <v>1219</v>
      </c>
      <c r="B217" s="11" t="s">
        <v>205</v>
      </c>
      <c r="C217" s="5" t="s">
        <v>157</v>
      </c>
      <c r="D217" s="47">
        <v>582.63</v>
      </c>
      <c r="E217" s="45">
        <v>36.414375</v>
      </c>
      <c r="F217" s="45">
        <v>546.21562500000005</v>
      </c>
      <c r="G217" s="32">
        <v>44270</v>
      </c>
      <c r="H217" s="36">
        <v>44270</v>
      </c>
    </row>
    <row r="218" spans="1:8" ht="14.5" thickBot="1" x14ac:dyDescent="0.35">
      <c r="A218" s="16">
        <v>1316</v>
      </c>
      <c r="B218" s="11" t="s">
        <v>202</v>
      </c>
      <c r="C218" s="38" t="s">
        <v>274</v>
      </c>
      <c r="D218" s="47">
        <v>4770.09</v>
      </c>
      <c r="E218" s="45">
        <v>298.13062500000001</v>
      </c>
      <c r="F218" s="45">
        <v>4471.9593750000004</v>
      </c>
      <c r="G218" s="32"/>
      <c r="H218" s="36">
        <v>45717</v>
      </c>
    </row>
    <row r="219" spans="1:8" ht="14.5" thickBot="1" x14ac:dyDescent="0.35">
      <c r="A219" s="10">
        <v>1076</v>
      </c>
      <c r="B219" s="11" t="s">
        <v>205</v>
      </c>
      <c r="C219" s="29" t="s">
        <v>114</v>
      </c>
      <c r="D219" s="47">
        <v>5239.7</v>
      </c>
      <c r="E219" s="45">
        <v>327.48124999999999</v>
      </c>
      <c r="F219" s="45">
        <v>4912.21875</v>
      </c>
      <c r="G219" s="32">
        <v>40909</v>
      </c>
      <c r="H219" s="36">
        <v>40909</v>
      </c>
    </row>
    <row r="220" spans="1:8" ht="14.5" thickBot="1" x14ac:dyDescent="0.35">
      <c r="A220" s="10">
        <v>1242</v>
      </c>
      <c r="B220" s="15" t="s">
        <v>207</v>
      </c>
      <c r="C220" s="5" t="s">
        <v>176</v>
      </c>
      <c r="D220" s="47">
        <v>530.84</v>
      </c>
      <c r="E220" s="45">
        <v>33.177500000000002</v>
      </c>
      <c r="F220" s="45">
        <v>497.66250000000002</v>
      </c>
      <c r="G220" s="32">
        <v>44270</v>
      </c>
      <c r="H220" s="36">
        <v>44270</v>
      </c>
    </row>
    <row r="221" spans="1:8" ht="14.5" thickBot="1" x14ac:dyDescent="0.35">
      <c r="A221" s="10">
        <v>1224</v>
      </c>
      <c r="B221" s="11" t="s">
        <v>204</v>
      </c>
      <c r="C221" s="5" t="s">
        <v>161</v>
      </c>
      <c r="D221" s="47">
        <v>791.43</v>
      </c>
      <c r="E221" s="45">
        <v>49.464374999999997</v>
      </c>
      <c r="F221" s="45">
        <v>741.96562499999993</v>
      </c>
      <c r="G221" s="32">
        <v>44270</v>
      </c>
      <c r="H221" s="36">
        <v>44270</v>
      </c>
    </row>
    <row r="222" spans="1:8" ht="14.5" thickBot="1" x14ac:dyDescent="0.35">
      <c r="A222" s="10">
        <v>1074</v>
      </c>
      <c r="B222" s="11" t="s">
        <v>200</v>
      </c>
      <c r="C222" s="29" t="s">
        <v>258</v>
      </c>
      <c r="D222" s="47">
        <v>5945.8</v>
      </c>
      <c r="E222" s="45">
        <v>371.61250000000001</v>
      </c>
      <c r="F222" s="45">
        <v>5574.1875</v>
      </c>
      <c r="G222" s="32">
        <v>40909</v>
      </c>
      <c r="H222" s="36">
        <v>40909</v>
      </c>
    </row>
    <row r="223" spans="1:8" ht="14.5" thickBot="1" x14ac:dyDescent="0.35">
      <c r="A223" s="10">
        <v>1133</v>
      </c>
      <c r="B223" s="11" t="s">
        <v>205</v>
      </c>
      <c r="C223" s="29" t="s">
        <v>115</v>
      </c>
      <c r="D223" s="47">
        <v>64901.03</v>
      </c>
      <c r="E223" s="45">
        <v>4056.3143749999999</v>
      </c>
      <c r="F223" s="45">
        <v>60844.715624999997</v>
      </c>
      <c r="G223" s="32">
        <v>42248</v>
      </c>
      <c r="H223" s="36">
        <v>42248</v>
      </c>
    </row>
    <row r="224" spans="1:8" ht="14.5" thickBot="1" x14ac:dyDescent="0.35">
      <c r="A224" s="10">
        <v>1023</v>
      </c>
      <c r="B224" s="11" t="s">
        <v>203</v>
      </c>
      <c r="C224" s="29" t="s">
        <v>116</v>
      </c>
      <c r="D224" s="47">
        <v>21267.38</v>
      </c>
      <c r="E224" s="45">
        <v>1329.2112500000001</v>
      </c>
      <c r="F224" s="45">
        <v>19938.168750000001</v>
      </c>
      <c r="G224" s="32">
        <v>40148</v>
      </c>
      <c r="H224" s="36">
        <v>40148</v>
      </c>
    </row>
    <row r="225" spans="1:8" ht="14.5" thickBot="1" x14ac:dyDescent="0.35">
      <c r="A225" s="10">
        <v>1041</v>
      </c>
      <c r="B225" s="11" t="s">
        <v>205</v>
      </c>
      <c r="C225" s="29" t="s">
        <v>117</v>
      </c>
      <c r="D225" s="47">
        <v>4918.24</v>
      </c>
      <c r="E225" s="45">
        <v>307.39</v>
      </c>
      <c r="F225" s="45">
        <v>4610.8499999999995</v>
      </c>
      <c r="G225" s="32">
        <v>40148</v>
      </c>
      <c r="H225" s="36">
        <v>40148</v>
      </c>
    </row>
    <row r="226" spans="1:8" ht="14.5" thickBot="1" x14ac:dyDescent="0.35">
      <c r="A226" s="10">
        <v>1065</v>
      </c>
      <c r="B226" s="11" t="s">
        <v>200</v>
      </c>
      <c r="C226" s="29" t="s">
        <v>118</v>
      </c>
      <c r="D226" s="47">
        <v>4249.1499999999996</v>
      </c>
      <c r="E226" s="45">
        <v>265.57187499999998</v>
      </c>
      <c r="F226" s="45">
        <v>3983.5781249999995</v>
      </c>
      <c r="G226" s="32">
        <v>40391</v>
      </c>
      <c r="H226" s="36">
        <v>40391</v>
      </c>
    </row>
    <row r="227" spans="1:8" ht="14.5" thickBot="1" x14ac:dyDescent="0.35">
      <c r="A227" s="10">
        <v>1233</v>
      </c>
      <c r="B227" s="11" t="s">
        <v>203</v>
      </c>
      <c r="C227" s="5" t="s">
        <v>168</v>
      </c>
      <c r="D227" s="47">
        <v>871.11</v>
      </c>
      <c r="E227" s="45">
        <v>54.444375000000001</v>
      </c>
      <c r="F227" s="45">
        <v>816.66562499999998</v>
      </c>
      <c r="G227" s="32">
        <v>44270</v>
      </c>
      <c r="H227" s="36">
        <v>44270</v>
      </c>
    </row>
    <row r="228" spans="1:8" ht="14.5" thickBot="1" x14ac:dyDescent="0.35">
      <c r="A228" s="10">
        <v>1058</v>
      </c>
      <c r="B228" s="11" t="s">
        <v>205</v>
      </c>
      <c r="C228" s="29" t="s">
        <v>119</v>
      </c>
      <c r="D228" s="47">
        <v>10715.54</v>
      </c>
      <c r="E228" s="45">
        <v>669.72125000000005</v>
      </c>
      <c r="F228" s="45">
        <v>10045.81875</v>
      </c>
      <c r="G228" s="32">
        <v>40148</v>
      </c>
      <c r="H228" s="36">
        <v>40148</v>
      </c>
    </row>
    <row r="229" spans="1:8" ht="14.5" thickBot="1" x14ac:dyDescent="0.35">
      <c r="A229" s="10">
        <v>1295</v>
      </c>
      <c r="B229" s="11" t="s">
        <v>197</v>
      </c>
      <c r="C229" s="5" t="s">
        <v>244</v>
      </c>
      <c r="D229" s="47">
        <v>7466.08</v>
      </c>
      <c r="E229" s="45">
        <v>466.63</v>
      </c>
      <c r="F229" s="45">
        <v>6999.45</v>
      </c>
      <c r="G229" s="32">
        <v>45323</v>
      </c>
      <c r="H229" s="36">
        <v>45323</v>
      </c>
    </row>
    <row r="230" spans="1:8" ht="14.5" thickBot="1" x14ac:dyDescent="0.35">
      <c r="A230" s="10">
        <v>1053</v>
      </c>
      <c r="B230" s="11" t="s">
        <v>203</v>
      </c>
      <c r="C230" s="29" t="s">
        <v>120</v>
      </c>
      <c r="D230" s="47">
        <v>741.71</v>
      </c>
      <c r="E230" s="45">
        <v>46.356875000000002</v>
      </c>
      <c r="F230" s="45">
        <v>3.1250000000682121E-3</v>
      </c>
      <c r="G230" s="32">
        <v>40148</v>
      </c>
      <c r="H230" s="36">
        <v>40148</v>
      </c>
    </row>
    <row r="231" spans="1:8" ht="14.5" thickBot="1" x14ac:dyDescent="0.35">
      <c r="A231" s="10">
        <v>1093</v>
      </c>
      <c r="B231" s="11" t="s">
        <v>204</v>
      </c>
      <c r="C231" s="29" t="s">
        <v>281</v>
      </c>
      <c r="D231" s="47">
        <v>3451.35</v>
      </c>
      <c r="E231" s="45">
        <v>215.70937499999999</v>
      </c>
      <c r="F231" s="45">
        <v>3235.640625</v>
      </c>
      <c r="G231" s="32">
        <v>40909</v>
      </c>
      <c r="H231" s="36">
        <v>40909</v>
      </c>
    </row>
    <row r="232" spans="1:8" ht="14.5" thickBot="1" x14ac:dyDescent="0.35">
      <c r="A232" s="10">
        <v>1033</v>
      </c>
      <c r="B232" s="11" t="s">
        <v>199</v>
      </c>
      <c r="C232" s="29" t="s">
        <v>121</v>
      </c>
      <c r="D232" s="47">
        <v>7492.04</v>
      </c>
      <c r="E232" s="45">
        <v>468.2525</v>
      </c>
      <c r="F232" s="45">
        <v>7023.7875000000004</v>
      </c>
      <c r="G232" s="32">
        <v>40148</v>
      </c>
      <c r="H232" s="36">
        <v>40148</v>
      </c>
    </row>
    <row r="233" spans="1:8" ht="14.5" thickBot="1" x14ac:dyDescent="0.35">
      <c r="A233" s="10">
        <v>1154</v>
      </c>
      <c r="B233" s="11" t="s">
        <v>205</v>
      </c>
      <c r="C233" s="29" t="s">
        <v>122</v>
      </c>
      <c r="D233" s="47">
        <v>7924.41</v>
      </c>
      <c r="E233" s="45">
        <v>495.27562499999999</v>
      </c>
      <c r="F233" s="45">
        <v>7429.1343749999996</v>
      </c>
      <c r="G233" s="32">
        <v>42401</v>
      </c>
      <c r="H233" s="36">
        <v>42401</v>
      </c>
    </row>
    <row r="234" spans="1:8" ht="14.5" thickBot="1" x14ac:dyDescent="0.35">
      <c r="A234" s="10">
        <v>1123</v>
      </c>
      <c r="B234" s="11" t="s">
        <v>199</v>
      </c>
      <c r="C234" s="29" t="s">
        <v>123</v>
      </c>
      <c r="D234" s="47">
        <v>4809.2299999999996</v>
      </c>
      <c r="E234" s="45">
        <v>300.57687499999997</v>
      </c>
      <c r="F234" s="45">
        <v>4508.6531249999998</v>
      </c>
      <c r="G234" s="32">
        <v>41730</v>
      </c>
      <c r="H234" s="36">
        <v>41730</v>
      </c>
    </row>
    <row r="235" spans="1:8" ht="14.5" thickBot="1" x14ac:dyDescent="0.35">
      <c r="A235" s="12">
        <v>1300</v>
      </c>
      <c r="B235" s="11" t="s">
        <v>199</v>
      </c>
      <c r="C235" s="5" t="s">
        <v>249</v>
      </c>
      <c r="D235" s="47">
        <v>273.63</v>
      </c>
      <c r="E235" s="45">
        <v>17.101875</v>
      </c>
      <c r="F235" s="45">
        <v>256.52812499999999</v>
      </c>
      <c r="G235" s="32">
        <v>45323</v>
      </c>
      <c r="H235" s="36">
        <v>45323</v>
      </c>
    </row>
    <row r="236" spans="1:8" ht="14.5" thickBot="1" x14ac:dyDescent="0.35">
      <c r="A236" s="10">
        <v>1128</v>
      </c>
      <c r="B236" s="15" t="s">
        <v>200</v>
      </c>
      <c r="C236" s="29" t="s">
        <v>124</v>
      </c>
      <c r="D236" s="47">
        <v>3795.11</v>
      </c>
      <c r="E236" s="45">
        <v>237.19437500000001</v>
      </c>
      <c r="F236" s="45">
        <v>3557.9156250000001</v>
      </c>
      <c r="G236" s="32">
        <v>41730</v>
      </c>
      <c r="H236" s="36">
        <v>41730</v>
      </c>
    </row>
    <row r="237" spans="1:8" ht="14.5" thickBot="1" x14ac:dyDescent="0.35">
      <c r="A237" s="10">
        <v>1289</v>
      </c>
      <c r="B237" s="15" t="s">
        <v>206</v>
      </c>
      <c r="C237" s="5" t="s">
        <v>238</v>
      </c>
      <c r="D237" s="47">
        <v>437.13</v>
      </c>
      <c r="E237" s="45">
        <v>27.320625</v>
      </c>
      <c r="F237" s="45">
        <v>409.80937499999999</v>
      </c>
      <c r="G237" s="32">
        <v>45323</v>
      </c>
      <c r="H237" s="36">
        <v>45323</v>
      </c>
    </row>
    <row r="238" spans="1:8" ht="14.5" thickBot="1" x14ac:dyDescent="0.35">
      <c r="A238" s="10">
        <v>1046</v>
      </c>
      <c r="B238" s="15" t="s">
        <v>200</v>
      </c>
      <c r="C238" s="29" t="s">
        <v>125</v>
      </c>
      <c r="D238" s="47">
        <v>4531.66</v>
      </c>
      <c r="E238" s="45">
        <v>283.22874999999999</v>
      </c>
      <c r="F238" s="45">
        <v>4248.4312499999996</v>
      </c>
      <c r="G238" s="32">
        <v>40238</v>
      </c>
      <c r="H238" s="36">
        <v>40238</v>
      </c>
    </row>
    <row r="239" spans="1:8" ht="14.5" thickBot="1" x14ac:dyDescent="0.35">
      <c r="A239" s="10">
        <v>1175</v>
      </c>
      <c r="B239" s="15" t="s">
        <v>205</v>
      </c>
      <c r="C239" s="29" t="s">
        <v>126</v>
      </c>
      <c r="D239" s="47">
        <v>5031.1400000000003</v>
      </c>
      <c r="E239" s="45">
        <v>314.44625000000002</v>
      </c>
      <c r="F239" s="45">
        <v>4716.6937500000004</v>
      </c>
      <c r="G239" s="32">
        <v>43132</v>
      </c>
      <c r="H239" s="36">
        <v>43132</v>
      </c>
    </row>
    <row r="240" spans="1:8" ht="14.5" thickBot="1" x14ac:dyDescent="0.35">
      <c r="A240" s="10">
        <v>1083</v>
      </c>
      <c r="B240" s="11" t="s">
        <v>204</v>
      </c>
      <c r="C240" s="29" t="s">
        <v>231</v>
      </c>
      <c r="D240" s="47">
        <v>3172.9</v>
      </c>
      <c r="E240" s="45">
        <v>198.30625000000001</v>
      </c>
      <c r="F240" s="45">
        <v>2974.59375</v>
      </c>
      <c r="G240" s="32">
        <v>40909</v>
      </c>
      <c r="H240" s="36">
        <v>40909</v>
      </c>
    </row>
    <row r="241" spans="1:8" ht="14.5" thickBot="1" x14ac:dyDescent="0.35">
      <c r="A241" s="10">
        <v>1067</v>
      </c>
      <c r="B241" s="11" t="s">
        <v>206</v>
      </c>
      <c r="C241" s="29" t="s">
        <v>127</v>
      </c>
      <c r="D241" s="47">
        <v>18001.939999999999</v>
      </c>
      <c r="E241" s="45">
        <v>1125.1212499999999</v>
      </c>
      <c r="F241" s="45">
        <v>16876.818749999999</v>
      </c>
      <c r="G241" s="32">
        <v>40544</v>
      </c>
      <c r="H241" s="36">
        <v>40544</v>
      </c>
    </row>
    <row r="242" spans="1:8" ht="14.5" thickBot="1" x14ac:dyDescent="0.35">
      <c r="A242" s="10">
        <v>1098</v>
      </c>
      <c r="B242" s="11" t="s">
        <v>202</v>
      </c>
      <c r="C242" s="29" t="s">
        <v>128</v>
      </c>
      <c r="D242" s="47">
        <v>5905.91</v>
      </c>
      <c r="E242" s="45">
        <v>369.11937499999999</v>
      </c>
      <c r="F242" s="45">
        <v>5536.7906249999996</v>
      </c>
      <c r="G242" s="32">
        <v>41306</v>
      </c>
      <c r="H242" s="36">
        <v>41306</v>
      </c>
    </row>
    <row r="243" spans="1:8" ht="14.5" thickBot="1" x14ac:dyDescent="0.35">
      <c r="A243" s="10">
        <v>1195</v>
      </c>
      <c r="B243" s="15" t="s">
        <v>200</v>
      </c>
      <c r="C243" s="29" t="s">
        <v>151</v>
      </c>
      <c r="D243" s="47">
        <v>4355.62</v>
      </c>
      <c r="E243" s="45">
        <v>272.22624999999999</v>
      </c>
      <c r="F243" s="45">
        <v>4083.3937499999997</v>
      </c>
      <c r="G243" s="32">
        <v>43891</v>
      </c>
      <c r="H243" s="36">
        <v>43891</v>
      </c>
    </row>
    <row r="244" spans="1:8" ht="14.5" thickBot="1" x14ac:dyDescent="0.35">
      <c r="A244" s="10">
        <v>1227</v>
      </c>
      <c r="B244" s="11" t="s">
        <v>204</v>
      </c>
      <c r="C244" s="5" t="s">
        <v>164</v>
      </c>
      <c r="D244" s="47">
        <v>438.9</v>
      </c>
      <c r="E244" s="45">
        <v>27.431249999999999</v>
      </c>
      <c r="F244" s="45">
        <v>411.46875</v>
      </c>
      <c r="G244" s="32">
        <v>44270</v>
      </c>
      <c r="H244" s="36">
        <v>44270</v>
      </c>
    </row>
    <row r="245" spans="1:8" ht="14.5" thickBot="1" x14ac:dyDescent="0.35">
      <c r="A245" s="10">
        <v>1166</v>
      </c>
      <c r="B245" s="11" t="s">
        <v>204</v>
      </c>
      <c r="C245" s="29" t="s">
        <v>129</v>
      </c>
      <c r="D245" s="47">
        <v>2945.27</v>
      </c>
      <c r="E245" s="45">
        <v>184.079375</v>
      </c>
      <c r="F245" s="45">
        <v>2761.1906250000002</v>
      </c>
      <c r="G245" s="32">
        <v>43132</v>
      </c>
      <c r="H245" s="36">
        <v>43132</v>
      </c>
    </row>
    <row r="246" spans="1:8" ht="14.5" thickBot="1" x14ac:dyDescent="0.35">
      <c r="A246" s="10">
        <v>1103</v>
      </c>
      <c r="B246" s="11" t="s">
        <v>200</v>
      </c>
      <c r="C246" s="29" t="s">
        <v>130</v>
      </c>
      <c r="D246" s="47">
        <v>5998.05</v>
      </c>
      <c r="E246" s="45">
        <v>374.87812500000001</v>
      </c>
      <c r="F246" s="45">
        <v>5623.171875</v>
      </c>
      <c r="G246" s="32">
        <v>41306</v>
      </c>
      <c r="H246" s="36">
        <v>41306</v>
      </c>
    </row>
    <row r="247" spans="1:8" ht="14.5" thickBot="1" x14ac:dyDescent="0.35">
      <c r="A247" s="10">
        <v>1282</v>
      </c>
      <c r="B247" s="18" t="s">
        <v>207</v>
      </c>
      <c r="C247" s="5" t="s">
        <v>223</v>
      </c>
      <c r="D247" s="47">
        <v>3062.9</v>
      </c>
      <c r="E247" s="45">
        <v>191.43125000000001</v>
      </c>
      <c r="F247" s="45">
        <v>2871.46875</v>
      </c>
      <c r="G247" s="32">
        <v>44958</v>
      </c>
      <c r="H247" s="36">
        <v>44958</v>
      </c>
    </row>
    <row r="248" spans="1:8" ht="14.5" thickBot="1" x14ac:dyDescent="0.35">
      <c r="A248" s="10">
        <v>1290</v>
      </c>
      <c r="B248" s="11" t="s">
        <v>200</v>
      </c>
      <c r="C248" s="5" t="s">
        <v>239</v>
      </c>
      <c r="D248" s="47">
        <v>859.53</v>
      </c>
      <c r="E248" s="45">
        <v>53.720624999999998</v>
      </c>
      <c r="F248" s="45">
        <v>805.80937499999993</v>
      </c>
      <c r="G248" s="32">
        <v>45323</v>
      </c>
      <c r="H248" s="36">
        <v>45323</v>
      </c>
    </row>
    <row r="249" spans="1:8" ht="14.5" thickBot="1" x14ac:dyDescent="0.35">
      <c r="A249" s="10">
        <v>1214</v>
      </c>
      <c r="B249" s="11" t="s">
        <v>207</v>
      </c>
      <c r="C249" s="29" t="s">
        <v>137</v>
      </c>
      <c r="D249" s="47">
        <v>5061.5600000000004</v>
      </c>
      <c r="E249" s="45">
        <v>316.34750000000003</v>
      </c>
      <c r="F249" s="45">
        <v>4745.2125000000005</v>
      </c>
      <c r="G249" s="32">
        <v>43891</v>
      </c>
      <c r="H249" s="36">
        <v>43891</v>
      </c>
    </row>
    <row r="250" spans="1:8" ht="14.5" thickBot="1" x14ac:dyDescent="0.35">
      <c r="A250" s="12">
        <v>1210</v>
      </c>
      <c r="B250" s="15" t="s">
        <v>197</v>
      </c>
      <c r="C250" s="43" t="s">
        <v>283</v>
      </c>
      <c r="D250" s="47">
        <v>6831.36</v>
      </c>
      <c r="E250" s="45">
        <v>426.96</v>
      </c>
      <c r="F250" s="45">
        <v>6404.4</v>
      </c>
      <c r="G250" s="32">
        <v>43891</v>
      </c>
      <c r="H250" s="36">
        <v>43891</v>
      </c>
    </row>
    <row r="251" spans="1:8" ht="14.5" thickBot="1" x14ac:dyDescent="0.35">
      <c r="A251" s="10">
        <v>1252</v>
      </c>
      <c r="B251" s="11" t="s">
        <v>199</v>
      </c>
      <c r="C251" s="5" t="s">
        <v>187</v>
      </c>
      <c r="D251" s="47">
        <v>4784.6899999999996</v>
      </c>
      <c r="E251" s="45">
        <v>299.04312499999997</v>
      </c>
      <c r="F251" s="45">
        <v>4485.6468749999995</v>
      </c>
      <c r="G251" s="32">
        <v>44593</v>
      </c>
      <c r="H251" s="36">
        <v>44593</v>
      </c>
    </row>
    <row r="252" spans="1:8" ht="14.5" thickBot="1" x14ac:dyDescent="0.35">
      <c r="A252" s="10">
        <v>1096</v>
      </c>
      <c r="B252" s="11" t="s">
        <v>197</v>
      </c>
      <c r="C252" s="29" t="s">
        <v>131</v>
      </c>
      <c r="D252" s="47">
        <v>6009.24</v>
      </c>
      <c r="E252" s="45">
        <v>375.57749999999999</v>
      </c>
      <c r="F252" s="45">
        <v>5633.6624999999995</v>
      </c>
      <c r="G252" s="32">
        <v>41306</v>
      </c>
      <c r="H252" s="36">
        <v>41306</v>
      </c>
    </row>
    <row r="253" spans="1:8" ht="14.5" thickBot="1" x14ac:dyDescent="0.35">
      <c r="A253" s="10">
        <v>1283</v>
      </c>
      <c r="B253" s="11" t="s">
        <v>200</v>
      </c>
      <c r="C253" s="5" t="s">
        <v>224</v>
      </c>
      <c r="D253" s="47">
        <v>11175.77</v>
      </c>
      <c r="E253" s="45">
        <v>698.48562500000003</v>
      </c>
      <c r="F253" s="45">
        <v>10477.284375000001</v>
      </c>
      <c r="G253" s="32">
        <v>44958</v>
      </c>
      <c r="H253" s="36">
        <v>44958</v>
      </c>
    </row>
    <row r="254" spans="1:8" ht="14.5" thickBot="1" x14ac:dyDescent="0.35">
      <c r="A254" s="10">
        <v>1284</v>
      </c>
      <c r="B254" s="11" t="s">
        <v>204</v>
      </c>
      <c r="C254" s="5" t="s">
        <v>225</v>
      </c>
      <c r="D254" s="47">
        <v>9020.75</v>
      </c>
      <c r="E254" s="45">
        <v>563.796875</v>
      </c>
      <c r="F254" s="45">
        <v>8456.953125</v>
      </c>
      <c r="G254" s="32">
        <v>44958</v>
      </c>
      <c r="H254" s="36">
        <v>44958</v>
      </c>
    </row>
    <row r="255" spans="1:8" ht="14.15" customHeight="1" thickBot="1" x14ac:dyDescent="0.35">
      <c r="A255" s="10">
        <v>1245</v>
      </c>
      <c r="B255" s="11" t="s">
        <v>200</v>
      </c>
      <c r="C255" s="5" t="s">
        <v>180</v>
      </c>
      <c r="D255" s="47">
        <v>6243.63</v>
      </c>
      <c r="E255" s="45">
        <v>390.22687500000001</v>
      </c>
      <c r="F255" s="45">
        <v>5853.4031249999998</v>
      </c>
      <c r="G255" s="32">
        <v>44593</v>
      </c>
      <c r="H255" s="36">
        <v>44593</v>
      </c>
    </row>
    <row r="256" spans="1:8" ht="14.5" thickBot="1" x14ac:dyDescent="0.35">
      <c r="A256" s="10">
        <v>1114</v>
      </c>
      <c r="B256" s="11" t="s">
        <v>200</v>
      </c>
      <c r="C256" s="29" t="s">
        <v>132</v>
      </c>
      <c r="D256" s="47">
        <v>8850.1200000000008</v>
      </c>
      <c r="E256" s="45">
        <v>553.13250000000005</v>
      </c>
      <c r="F256" s="45">
        <v>8296.9875000000011</v>
      </c>
      <c r="G256" s="32">
        <v>41306</v>
      </c>
      <c r="H256" s="36">
        <v>41306</v>
      </c>
    </row>
    <row r="257" spans="1:8" ht="14.5" thickBot="1" x14ac:dyDescent="0.35">
      <c r="A257" s="10">
        <v>1129</v>
      </c>
      <c r="B257" s="11" t="s">
        <v>200</v>
      </c>
      <c r="C257" s="29" t="s">
        <v>133</v>
      </c>
      <c r="D257" s="47">
        <v>11750.67</v>
      </c>
      <c r="E257" s="45">
        <v>734.416875</v>
      </c>
      <c r="F257" s="45">
        <v>11016.253124999999</v>
      </c>
      <c r="G257" s="32">
        <v>41730</v>
      </c>
      <c r="H257" s="36">
        <v>41730</v>
      </c>
    </row>
    <row r="258" spans="1:8" ht="14.5" thickBot="1" x14ac:dyDescent="0.35">
      <c r="A258" s="10">
        <v>1207</v>
      </c>
      <c r="B258" s="11" t="s">
        <v>203</v>
      </c>
      <c r="C258" s="29" t="s">
        <v>143</v>
      </c>
      <c r="D258" s="47">
        <v>4627.17</v>
      </c>
      <c r="E258" s="45">
        <v>289.198125</v>
      </c>
      <c r="F258" s="45">
        <v>4337.9718750000002</v>
      </c>
      <c r="G258" s="32">
        <v>43891</v>
      </c>
      <c r="H258" s="36">
        <v>43891</v>
      </c>
    </row>
    <row r="259" spans="1:8" ht="14.5" thickBot="1" x14ac:dyDescent="0.35">
      <c r="A259" s="10">
        <v>1287</v>
      </c>
      <c r="B259" s="11" t="s">
        <v>204</v>
      </c>
      <c r="C259" s="5" t="s">
        <v>237</v>
      </c>
      <c r="D259" s="47">
        <v>725.01</v>
      </c>
      <c r="E259" s="45">
        <v>45.313124999999999</v>
      </c>
      <c r="F259" s="45">
        <v>679.69687499999998</v>
      </c>
      <c r="G259" s="32">
        <v>45323</v>
      </c>
      <c r="H259" s="36">
        <v>45323</v>
      </c>
    </row>
    <row r="260" spans="1:8" ht="14.5" thickBot="1" x14ac:dyDescent="0.35">
      <c r="A260" s="10">
        <v>1099</v>
      </c>
      <c r="B260" s="11" t="s">
        <v>200</v>
      </c>
      <c r="C260" s="29" t="s">
        <v>134</v>
      </c>
      <c r="D260" s="47">
        <v>5699.19</v>
      </c>
      <c r="E260" s="45">
        <v>356.19937499999997</v>
      </c>
      <c r="F260" s="45">
        <v>5342.9906249999995</v>
      </c>
      <c r="G260" s="32">
        <v>41306</v>
      </c>
      <c r="H260" s="36">
        <v>41306</v>
      </c>
    </row>
    <row r="261" spans="1:8" ht="14.5" thickBot="1" x14ac:dyDescent="0.35">
      <c r="A261" s="10">
        <v>1073</v>
      </c>
      <c r="B261" s="11" t="s">
        <v>201</v>
      </c>
      <c r="C261" s="29" t="s">
        <v>135</v>
      </c>
      <c r="D261" s="47">
        <v>3176.54</v>
      </c>
      <c r="E261" s="45">
        <v>198.53375</v>
      </c>
      <c r="F261" s="45">
        <v>2978.0062499999999</v>
      </c>
      <c r="G261" s="49">
        <v>40909</v>
      </c>
      <c r="H261" s="50">
        <v>40909</v>
      </c>
    </row>
    <row r="262" spans="1:8" ht="14.5" thickBot="1" x14ac:dyDescent="0.35">
      <c r="A262" s="10">
        <v>1066</v>
      </c>
      <c r="B262" s="11" t="s">
        <v>206</v>
      </c>
      <c r="C262" s="29" t="s">
        <v>136</v>
      </c>
      <c r="D262" s="47">
        <v>83927.57</v>
      </c>
      <c r="E262" s="45">
        <v>5245.4731250000004</v>
      </c>
      <c r="F262" s="45">
        <v>78682.096875000003</v>
      </c>
      <c r="G262" s="51">
        <v>40544</v>
      </c>
      <c r="H262" s="52">
        <v>40544</v>
      </c>
    </row>
    <row r="263" spans="1:8" ht="14.5" thickBot="1" x14ac:dyDescent="0.35">
      <c r="A263" s="19">
        <v>1285</v>
      </c>
      <c r="B263" s="20" t="s">
        <v>205</v>
      </c>
      <c r="C263" s="6" t="s">
        <v>226</v>
      </c>
      <c r="D263" s="47">
        <v>6611.81</v>
      </c>
      <c r="E263" s="45">
        <v>413.23812500000003</v>
      </c>
      <c r="F263" s="45">
        <v>6198.5718750000005</v>
      </c>
      <c r="G263" s="53">
        <v>44958</v>
      </c>
      <c r="H263" s="54">
        <v>44958</v>
      </c>
    </row>
    <row r="264" spans="1:8" x14ac:dyDescent="0.3">
      <c r="C264" s="25"/>
      <c r="D264" s="9">
        <f>SUM(D4:D263)</f>
        <v>2703516.1399999992</v>
      </c>
      <c r="E264" s="9">
        <f>SUM(E4:E263)</f>
        <v>168969.75874999995</v>
      </c>
      <c r="F264" s="9">
        <f>SUM(F4:F263)</f>
        <v>2522342.1762500014</v>
      </c>
      <c r="G264" s="27"/>
    </row>
    <row r="265" spans="1:8" x14ac:dyDescent="0.3">
      <c r="C265" s="25"/>
      <c r="D265" s="26"/>
      <c r="E265" s="26"/>
      <c r="F265" s="9"/>
      <c r="G265" s="27"/>
    </row>
    <row r="266" spans="1:8" s="2" customFormat="1" x14ac:dyDescent="0.3">
      <c r="A266" s="1"/>
      <c r="B266"/>
      <c r="C266" s="1"/>
      <c r="D266" s="28"/>
      <c r="E266" s="28"/>
      <c r="F266" s="28"/>
      <c r="H266" s="30"/>
    </row>
    <row r="267" spans="1:8" s="2" customFormat="1" x14ac:dyDescent="0.3">
      <c r="A267" s="1"/>
      <c r="B267"/>
      <c r="C267" s="1"/>
      <c r="D267" s="26"/>
      <c r="E267" s="26"/>
      <c r="F267" s="26"/>
      <c r="H267" s="30"/>
    </row>
    <row r="268" spans="1:8" s="2" customFormat="1" x14ac:dyDescent="0.3">
      <c r="A268" s="1"/>
      <c r="B268"/>
      <c r="C268" s="1"/>
      <c r="D268" s="9"/>
      <c r="E268" s="9"/>
      <c r="F268" s="9"/>
      <c r="H268" s="30"/>
    </row>
    <row r="269" spans="1:8" s="2" customFormat="1" x14ac:dyDescent="0.3">
      <c r="A269" s="1"/>
      <c r="B269"/>
      <c r="C269" s="9"/>
      <c r="D269" s="37"/>
      <c r="E269" s="46"/>
      <c r="F269" s="46"/>
      <c r="H269" s="30"/>
    </row>
    <row r="270" spans="1:8" s="2" customFormat="1" x14ac:dyDescent="0.3">
      <c r="A270" s="1"/>
      <c r="B270"/>
      <c r="C270" s="9"/>
      <c r="E270" s="46"/>
      <c r="F270" s="46"/>
      <c r="H270" s="30"/>
    </row>
    <row r="271" spans="1:8" s="2" customFormat="1" x14ac:dyDescent="0.3">
      <c r="A271" s="1"/>
      <c r="B271"/>
      <c r="C271" s="9"/>
      <c r="E271" s="46"/>
      <c r="F271" s="46"/>
      <c r="H271" s="30"/>
    </row>
    <row r="272" spans="1:8" s="2" customFormat="1" x14ac:dyDescent="0.3">
      <c r="A272" s="1"/>
      <c r="B272"/>
      <c r="C272" s="9"/>
      <c r="D272" s="37"/>
      <c r="E272" s="46"/>
      <c r="F272" s="46"/>
      <c r="H272" s="30"/>
    </row>
    <row r="273" spans="1:9" s="2" customFormat="1" x14ac:dyDescent="0.3">
      <c r="A273" s="1"/>
      <c r="B273"/>
      <c r="C273" s="58"/>
      <c r="D273" s="9"/>
      <c r="E273" s="3"/>
      <c r="F273" s="46"/>
      <c r="H273" s="30"/>
    </row>
    <row r="282" spans="1:9" s="34" customFormat="1" x14ac:dyDescent="0.3">
      <c r="A282" s="1"/>
      <c r="B282"/>
      <c r="C282" s="1"/>
      <c r="D282" s="7"/>
      <c r="E282" s="7"/>
      <c r="F282" s="7"/>
      <c r="G282" s="2"/>
      <c r="I282"/>
    </row>
    <row r="283" spans="1:9" s="34" customFormat="1" x14ac:dyDescent="0.3">
      <c r="A283" s="1"/>
      <c r="B283"/>
      <c r="C283" s="1"/>
      <c r="D283" s="7"/>
      <c r="E283" s="7"/>
      <c r="F283" s="7"/>
      <c r="G283" s="2"/>
      <c r="I283"/>
    </row>
    <row r="284" spans="1:9" s="34" customFormat="1" x14ac:dyDescent="0.3">
      <c r="A284" s="1"/>
      <c r="B284"/>
      <c r="C284" s="1"/>
      <c r="D284" s="7"/>
      <c r="E284" s="7"/>
      <c r="F284" s="7"/>
      <c r="G284" s="2"/>
      <c r="I284"/>
    </row>
    <row r="285" spans="1:9" s="34" customFormat="1" x14ac:dyDescent="0.3">
      <c r="A285" s="1"/>
      <c r="B285"/>
      <c r="C285" s="1"/>
      <c r="D285" s="9"/>
      <c r="E285" s="9"/>
      <c r="F285" s="9"/>
      <c r="G285"/>
      <c r="I285"/>
    </row>
    <row r="286" spans="1:9" s="34" customFormat="1" x14ac:dyDescent="0.3">
      <c r="A286" s="1"/>
      <c r="B286"/>
      <c r="C286" s="25"/>
      <c r="D286" s="9"/>
      <c r="E286" s="9"/>
      <c r="F286" s="9"/>
      <c r="G286"/>
      <c r="I286"/>
    </row>
    <row r="287" spans="1:9" s="34" customFormat="1" x14ac:dyDescent="0.3">
      <c r="A287" s="1"/>
      <c r="B287"/>
      <c r="C287" s="1"/>
      <c r="D287" s="7"/>
      <c r="E287" s="7"/>
      <c r="F287" s="7"/>
      <c r="G287" s="2"/>
      <c r="I287"/>
    </row>
    <row r="288" spans="1:9" s="34" customFormat="1" x14ac:dyDescent="0.3">
      <c r="A288" s="1"/>
      <c r="B288"/>
      <c r="C288" s="1"/>
      <c r="D288" s="7"/>
      <c r="E288" s="7"/>
      <c r="F288" s="7"/>
      <c r="G288" s="2"/>
      <c r="I288"/>
    </row>
    <row r="289" spans="1:9" s="34" customFormat="1" x14ac:dyDescent="0.3">
      <c r="A289" s="1"/>
      <c r="B289"/>
      <c r="C289" s="1"/>
      <c r="D289" s="7"/>
      <c r="E289" s="7"/>
      <c r="F289" s="7"/>
      <c r="G289" s="2"/>
      <c r="I289"/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22465-9AFE-4580-854D-1CD2E224FE76}">
  <dimension ref="A1:J307"/>
  <sheetViews>
    <sheetView rightToLeft="1" zoomScale="87" zoomScaleNormal="87" workbookViewId="0">
      <pane ySplit="3" topLeftCell="A230" activePane="bottomLeft" state="frozen"/>
      <selection pane="bottomLeft" activeCell="C247" sqref="C247"/>
    </sheetView>
  </sheetViews>
  <sheetFormatPr defaultColWidth="8.58203125" defaultRowHeight="14" x14ac:dyDescent="0.3"/>
  <cols>
    <col min="1" max="1" width="9.08203125" style="1" customWidth="1"/>
    <col min="2" max="2" width="25.08203125" customWidth="1"/>
    <col min="3" max="3" width="50.58203125" style="1" customWidth="1"/>
    <col min="4" max="4" width="24.08203125" style="3" customWidth="1"/>
    <col min="5" max="6" width="19" style="3" customWidth="1"/>
    <col min="7" max="7" width="22.08203125" style="3" customWidth="1"/>
    <col min="8" max="8" width="16.58203125" style="2" hidden="1" customWidth="1"/>
    <col min="9" max="9" width="18.08203125" style="34" customWidth="1"/>
    <col min="10" max="10" width="8.58203125" customWidth="1"/>
    <col min="11" max="11" width="5.33203125" customWidth="1"/>
  </cols>
  <sheetData>
    <row r="1" spans="1:9" ht="35.25" customHeight="1" x14ac:dyDescent="0.3">
      <c r="A1" s="68" t="s">
        <v>234</v>
      </c>
      <c r="B1" s="68"/>
      <c r="C1" s="68"/>
      <c r="D1" s="68"/>
      <c r="E1" s="68"/>
      <c r="F1" s="68"/>
      <c r="G1" s="68"/>
      <c r="H1" s="68"/>
    </row>
    <row r="2" spans="1:9" ht="34.5" customHeight="1" thickBot="1" x14ac:dyDescent="0.35">
      <c r="D2" s="1"/>
      <c r="E2" s="1"/>
      <c r="F2" s="1"/>
      <c r="G2"/>
      <c r="H2"/>
    </row>
    <row r="3" spans="1:9" ht="14.5" thickBot="1" x14ac:dyDescent="0.35">
      <c r="A3" s="21" t="s">
        <v>0</v>
      </c>
      <c r="B3" s="22" t="s">
        <v>196</v>
      </c>
      <c r="C3" s="21" t="s">
        <v>1</v>
      </c>
      <c r="D3" s="23" t="s">
        <v>233</v>
      </c>
      <c r="E3" s="24" t="s">
        <v>288</v>
      </c>
      <c r="F3" s="24" t="s">
        <v>308</v>
      </c>
      <c r="G3" s="24" t="s">
        <v>235</v>
      </c>
      <c r="H3" s="44" t="s">
        <v>2</v>
      </c>
      <c r="I3" s="33" t="s">
        <v>2</v>
      </c>
    </row>
    <row r="4" spans="1:9" ht="14.5" thickBot="1" x14ac:dyDescent="0.35">
      <c r="A4" s="10">
        <v>1256</v>
      </c>
      <c r="B4" s="11" t="s">
        <v>198</v>
      </c>
      <c r="C4" s="5" t="s">
        <v>279</v>
      </c>
      <c r="D4" s="62">
        <v>12616.67</v>
      </c>
      <c r="E4" s="45">
        <v>788.541875</v>
      </c>
      <c r="F4" s="55"/>
      <c r="G4" s="45">
        <v>11828.128124999999</v>
      </c>
      <c r="H4" s="31">
        <v>44593</v>
      </c>
      <c r="I4" s="35">
        <v>44593</v>
      </c>
    </row>
    <row r="5" spans="1:9" ht="14.5" thickBot="1" x14ac:dyDescent="0.35">
      <c r="A5" s="10">
        <v>1321</v>
      </c>
      <c r="B5" s="11" t="s">
        <v>205</v>
      </c>
      <c r="C5" s="29" t="s">
        <v>289</v>
      </c>
      <c r="D5" s="63">
        <v>2052.1799999999998</v>
      </c>
      <c r="E5" s="60">
        <v>128.26124999999999</v>
      </c>
      <c r="F5" s="55"/>
      <c r="G5" s="45">
        <v>1923.9187499999998</v>
      </c>
      <c r="H5" s="32"/>
      <c r="I5" s="35">
        <v>46054</v>
      </c>
    </row>
    <row r="6" spans="1:9" ht="14.5" thickBot="1" x14ac:dyDescent="0.35">
      <c r="A6" s="16">
        <v>1311</v>
      </c>
      <c r="B6" s="11" t="s">
        <v>206</v>
      </c>
      <c r="C6" s="38" t="s">
        <v>269</v>
      </c>
      <c r="D6" s="63">
        <v>3698.34</v>
      </c>
      <c r="E6" s="60">
        <v>231.14625000000001</v>
      </c>
      <c r="F6" s="55"/>
      <c r="G6" s="45">
        <v>3467.1937500000004</v>
      </c>
      <c r="H6" s="32"/>
      <c r="I6" s="36">
        <v>45717</v>
      </c>
    </row>
    <row r="7" spans="1:9" ht="14.5" thickBot="1" x14ac:dyDescent="0.35">
      <c r="A7" s="10">
        <v>1179</v>
      </c>
      <c r="B7" s="11" t="s">
        <v>200</v>
      </c>
      <c r="C7" s="29" t="s">
        <v>3</v>
      </c>
      <c r="D7" s="63">
        <v>4682.58</v>
      </c>
      <c r="E7" s="60">
        <v>292.66125</v>
      </c>
      <c r="F7" s="55"/>
      <c r="G7" s="45">
        <v>4389.9187499999998</v>
      </c>
      <c r="H7" s="32">
        <v>43525</v>
      </c>
      <c r="I7" s="36">
        <v>43525</v>
      </c>
    </row>
    <row r="8" spans="1:9" ht="14.5" thickBot="1" x14ac:dyDescent="0.35">
      <c r="A8" s="10">
        <v>1333</v>
      </c>
      <c r="B8" s="11" t="s">
        <v>199</v>
      </c>
      <c r="C8" s="29" t="s">
        <v>301</v>
      </c>
      <c r="D8" s="63">
        <v>1600.81</v>
      </c>
      <c r="E8" s="60">
        <v>100.050625</v>
      </c>
      <c r="F8" s="55"/>
      <c r="G8" s="45">
        <v>1500.7593749999999</v>
      </c>
      <c r="H8" s="32"/>
      <c r="I8" s="36">
        <v>46054</v>
      </c>
    </row>
    <row r="9" spans="1:9" ht="14.5" thickBot="1" x14ac:dyDescent="0.35">
      <c r="A9" s="10">
        <v>1259</v>
      </c>
      <c r="B9" s="11" t="s">
        <v>201</v>
      </c>
      <c r="C9" s="5" t="s">
        <v>191</v>
      </c>
      <c r="D9" s="63">
        <v>3264.56</v>
      </c>
      <c r="E9" s="60">
        <v>204.035</v>
      </c>
      <c r="F9" s="55"/>
      <c r="G9" s="45">
        <v>3060.5250000000001</v>
      </c>
      <c r="H9" s="32">
        <v>44593</v>
      </c>
      <c r="I9" s="36">
        <v>44593</v>
      </c>
    </row>
    <row r="10" spans="1:9" ht="14.5" thickBot="1" x14ac:dyDescent="0.35">
      <c r="A10" s="10">
        <v>1105</v>
      </c>
      <c r="B10" s="11" t="s">
        <v>202</v>
      </c>
      <c r="C10" s="29" t="s">
        <v>286</v>
      </c>
      <c r="D10" s="63">
        <v>20511.22</v>
      </c>
      <c r="E10" s="60">
        <v>1281.9512500000001</v>
      </c>
      <c r="F10" s="55"/>
      <c r="G10" s="45">
        <v>19229.268750000003</v>
      </c>
      <c r="H10" s="32">
        <v>41306</v>
      </c>
      <c r="I10" s="36">
        <v>41306</v>
      </c>
    </row>
    <row r="11" spans="1:9" ht="14.5" thickBot="1" x14ac:dyDescent="0.35">
      <c r="A11" s="10">
        <v>1169</v>
      </c>
      <c r="B11" s="11" t="s">
        <v>203</v>
      </c>
      <c r="C11" s="29" t="s">
        <v>280</v>
      </c>
      <c r="D11" s="63">
        <v>7371.39</v>
      </c>
      <c r="E11" s="60">
        <v>460.71187500000002</v>
      </c>
      <c r="F11" s="55"/>
      <c r="G11" s="45">
        <v>6910.6781250000004</v>
      </c>
      <c r="H11" s="32">
        <v>43132</v>
      </c>
      <c r="I11" s="36">
        <v>43132</v>
      </c>
    </row>
    <row r="12" spans="1:9" ht="14.5" thickBot="1" x14ac:dyDescent="0.35">
      <c r="A12" s="16">
        <v>1319</v>
      </c>
      <c r="B12" s="11" t="s">
        <v>200</v>
      </c>
      <c r="C12" s="38" t="s">
        <v>277</v>
      </c>
      <c r="D12" s="63">
        <v>3542.76</v>
      </c>
      <c r="E12" s="60">
        <v>221.42250000000001</v>
      </c>
      <c r="F12" s="55"/>
      <c r="G12" s="45">
        <v>3321.3375000000001</v>
      </c>
      <c r="H12" s="32"/>
      <c r="I12" s="36">
        <v>45717</v>
      </c>
    </row>
    <row r="13" spans="1:9" ht="14.5" thickBot="1" x14ac:dyDescent="0.35">
      <c r="A13" s="10">
        <v>1070</v>
      </c>
      <c r="B13" s="11" t="s">
        <v>204</v>
      </c>
      <c r="C13" s="29" t="s">
        <v>4</v>
      </c>
      <c r="D13" s="63">
        <v>3493.93</v>
      </c>
      <c r="E13" s="60">
        <v>218.37062499999999</v>
      </c>
      <c r="F13" s="55"/>
      <c r="G13" s="45">
        <v>3275.5593749999998</v>
      </c>
      <c r="H13" s="32">
        <v>40909</v>
      </c>
      <c r="I13" s="36">
        <v>40909</v>
      </c>
    </row>
    <row r="14" spans="1:9" ht="14.5" thickBot="1" x14ac:dyDescent="0.35">
      <c r="A14" s="10">
        <v>1145</v>
      </c>
      <c r="B14" s="11" t="s">
        <v>200</v>
      </c>
      <c r="C14" s="29" t="s">
        <v>236</v>
      </c>
      <c r="D14" s="63">
        <v>5218.2299999999996</v>
      </c>
      <c r="E14" s="60">
        <v>326.13937499999997</v>
      </c>
      <c r="F14" s="55"/>
      <c r="G14" s="45">
        <v>4892.0906249999998</v>
      </c>
      <c r="H14" s="32">
        <v>42095</v>
      </c>
      <c r="I14" s="36">
        <v>42095</v>
      </c>
    </row>
    <row r="15" spans="1:9" ht="14.5" thickBot="1" x14ac:dyDescent="0.35">
      <c r="A15" s="10">
        <v>1113</v>
      </c>
      <c r="B15" s="11" t="s">
        <v>204</v>
      </c>
      <c r="C15" s="29" t="s">
        <v>5</v>
      </c>
      <c r="D15" s="63">
        <v>31909.67</v>
      </c>
      <c r="E15" s="60">
        <v>1994.3543749999999</v>
      </c>
      <c r="F15" s="55"/>
      <c r="G15" s="45">
        <v>29915.315624999999</v>
      </c>
      <c r="H15" s="32">
        <v>41306</v>
      </c>
      <c r="I15" s="36">
        <v>41306</v>
      </c>
    </row>
    <row r="16" spans="1:9" ht="14.5" thickBot="1" x14ac:dyDescent="0.35">
      <c r="A16" s="10">
        <v>1188</v>
      </c>
      <c r="B16" s="11" t="s">
        <v>199</v>
      </c>
      <c r="C16" s="29" t="s">
        <v>6</v>
      </c>
      <c r="D16" s="63">
        <v>5379.65</v>
      </c>
      <c r="E16" s="60">
        <v>336.22812499999998</v>
      </c>
      <c r="F16" s="55"/>
      <c r="G16" s="45">
        <v>5043.421875</v>
      </c>
      <c r="H16" s="32">
        <v>43525</v>
      </c>
      <c r="I16" s="36">
        <v>43525</v>
      </c>
    </row>
    <row r="17" spans="1:9" ht="14.5" thickBot="1" x14ac:dyDescent="0.35">
      <c r="A17" s="10">
        <v>1019</v>
      </c>
      <c r="B17" s="11" t="s">
        <v>203</v>
      </c>
      <c r="C17" s="29" t="s">
        <v>7</v>
      </c>
      <c r="D17" s="63">
        <v>11109.9</v>
      </c>
      <c r="E17" s="60">
        <v>694.36874999999998</v>
      </c>
      <c r="F17" s="55"/>
      <c r="G17" s="45">
        <v>10415.53125</v>
      </c>
      <c r="H17" s="32">
        <v>40148</v>
      </c>
      <c r="I17" s="36">
        <v>40148</v>
      </c>
    </row>
    <row r="18" spans="1:9" ht="14.5" thickBot="1" x14ac:dyDescent="0.35">
      <c r="A18" s="10">
        <v>1119</v>
      </c>
      <c r="B18" s="11" t="s">
        <v>203</v>
      </c>
      <c r="C18" s="29" t="s">
        <v>8</v>
      </c>
      <c r="D18" s="63">
        <v>4255.7299999999996</v>
      </c>
      <c r="E18" s="60">
        <v>265.98312499999997</v>
      </c>
      <c r="F18" s="55"/>
      <c r="G18" s="45">
        <v>3989.7468749999998</v>
      </c>
      <c r="H18" s="32">
        <v>41730</v>
      </c>
      <c r="I18" s="36">
        <v>41730</v>
      </c>
    </row>
    <row r="19" spans="1:9" ht="14.5" thickBot="1" x14ac:dyDescent="0.35">
      <c r="A19" s="10">
        <v>1108</v>
      </c>
      <c r="B19" s="11" t="s">
        <v>200</v>
      </c>
      <c r="C19" s="39" t="s">
        <v>208</v>
      </c>
      <c r="D19" s="63">
        <v>11440.55</v>
      </c>
      <c r="E19" s="60">
        <v>715.03437499999995</v>
      </c>
      <c r="F19" s="55"/>
      <c r="G19" s="45">
        <v>10725.515625</v>
      </c>
      <c r="H19" s="32">
        <v>41306</v>
      </c>
      <c r="I19" s="36">
        <v>41306</v>
      </c>
    </row>
    <row r="20" spans="1:9" ht="14.5" thickBot="1" x14ac:dyDescent="0.35">
      <c r="A20" s="10">
        <v>1151</v>
      </c>
      <c r="B20" s="11" t="s">
        <v>203</v>
      </c>
      <c r="C20" s="29" t="s">
        <v>9</v>
      </c>
      <c r="D20" s="63">
        <v>5043.6000000000004</v>
      </c>
      <c r="E20" s="60">
        <v>315.22500000000002</v>
      </c>
      <c r="F20" s="55"/>
      <c r="G20" s="45">
        <v>4728.375</v>
      </c>
      <c r="H20" s="32">
        <v>42401</v>
      </c>
      <c r="I20" s="36">
        <v>42401</v>
      </c>
    </row>
    <row r="21" spans="1:9" ht="14.5" thickBot="1" x14ac:dyDescent="0.35">
      <c r="A21" s="10">
        <v>1148</v>
      </c>
      <c r="B21" s="11" t="s">
        <v>202</v>
      </c>
      <c r="C21" s="29" t="s">
        <v>10</v>
      </c>
      <c r="D21" s="63">
        <v>53114.77</v>
      </c>
      <c r="E21" s="60">
        <v>3319.6731249999998</v>
      </c>
      <c r="F21" s="55"/>
      <c r="G21" s="45">
        <v>49795.096874999996</v>
      </c>
      <c r="H21" s="32">
        <v>42401</v>
      </c>
      <c r="I21" s="36">
        <v>42401</v>
      </c>
    </row>
    <row r="22" spans="1:9" ht="14.5" thickBot="1" x14ac:dyDescent="0.35">
      <c r="A22" s="10">
        <v>1338</v>
      </c>
      <c r="B22" s="11" t="s">
        <v>205</v>
      </c>
      <c r="C22" s="29" t="s">
        <v>306</v>
      </c>
      <c r="D22" s="63">
        <v>2052.1799999999998</v>
      </c>
      <c r="E22" s="60">
        <v>128.26124999999999</v>
      </c>
      <c r="F22" s="55"/>
      <c r="G22" s="45">
        <v>1923.9187499999998</v>
      </c>
      <c r="H22" s="32"/>
      <c r="I22" s="36">
        <v>46054</v>
      </c>
    </row>
    <row r="23" spans="1:9" ht="14.5" thickBot="1" x14ac:dyDescent="0.35">
      <c r="A23" s="10">
        <v>1203</v>
      </c>
      <c r="B23" s="11" t="s">
        <v>204</v>
      </c>
      <c r="C23" s="29" t="s">
        <v>146</v>
      </c>
      <c r="D23" s="63">
        <v>2315.23</v>
      </c>
      <c r="E23" s="60">
        <v>144.701875</v>
      </c>
      <c r="F23" s="55"/>
      <c r="G23" s="45">
        <v>2170.5281249999998</v>
      </c>
      <c r="H23" s="32">
        <v>43891</v>
      </c>
      <c r="I23" s="36">
        <v>43891</v>
      </c>
    </row>
    <row r="24" spans="1:9" ht="14.5" thickBot="1" x14ac:dyDescent="0.35">
      <c r="A24" s="10">
        <v>1134</v>
      </c>
      <c r="B24" s="11" t="s">
        <v>205</v>
      </c>
      <c r="C24" s="29" t="s">
        <v>11</v>
      </c>
      <c r="D24" s="63">
        <v>21852.81</v>
      </c>
      <c r="E24" s="60">
        <v>1365.8006250000001</v>
      </c>
      <c r="F24" s="55"/>
      <c r="G24" s="45">
        <v>20487.009375000001</v>
      </c>
      <c r="H24" s="32">
        <v>42095</v>
      </c>
      <c r="I24" s="36">
        <v>42095</v>
      </c>
    </row>
    <row r="25" spans="1:9" ht="14.5" thickBot="1" x14ac:dyDescent="0.35">
      <c r="A25" s="10">
        <v>1206</v>
      </c>
      <c r="B25" s="11" t="s">
        <v>203</v>
      </c>
      <c r="C25" s="29" t="s">
        <v>144</v>
      </c>
      <c r="D25" s="63">
        <v>5042.5200000000004</v>
      </c>
      <c r="E25" s="60">
        <v>315.15750000000003</v>
      </c>
      <c r="F25" s="55"/>
      <c r="G25" s="45">
        <v>4727.3625000000002</v>
      </c>
      <c r="H25" s="32">
        <v>43891</v>
      </c>
      <c r="I25" s="36">
        <v>43891</v>
      </c>
    </row>
    <row r="26" spans="1:9" ht="14.5" thickBot="1" x14ac:dyDescent="0.35">
      <c r="A26" s="10">
        <v>1161</v>
      </c>
      <c r="B26" s="11" t="s">
        <v>205</v>
      </c>
      <c r="C26" s="29" t="s">
        <v>12</v>
      </c>
      <c r="D26" s="63">
        <v>23387.74</v>
      </c>
      <c r="E26" s="60">
        <v>1461.7337500000001</v>
      </c>
      <c r="F26" s="55"/>
      <c r="G26" s="45">
        <v>21926.006250000002</v>
      </c>
      <c r="H26" s="32">
        <v>42767</v>
      </c>
      <c r="I26" s="36">
        <v>42767</v>
      </c>
    </row>
    <row r="27" spans="1:9" ht="14.5" thickBot="1" x14ac:dyDescent="0.35">
      <c r="A27" s="16">
        <v>1305</v>
      </c>
      <c r="B27" s="11" t="s">
        <v>200</v>
      </c>
      <c r="C27" s="40" t="s">
        <v>263</v>
      </c>
      <c r="D27" s="63">
        <v>3554.75</v>
      </c>
      <c r="E27" s="60">
        <v>222.171875</v>
      </c>
      <c r="F27" s="55"/>
      <c r="G27" s="45">
        <v>3332.578125</v>
      </c>
      <c r="H27" s="32"/>
      <c r="I27" s="36">
        <v>45717</v>
      </c>
    </row>
    <row r="28" spans="1:9" ht="14.5" thickBot="1" x14ac:dyDescent="0.35">
      <c r="A28" s="10">
        <v>1221</v>
      </c>
      <c r="B28" s="11" t="s">
        <v>205</v>
      </c>
      <c r="C28" s="5" t="s">
        <v>158</v>
      </c>
      <c r="D28" s="63">
        <v>2972.38</v>
      </c>
      <c r="E28" s="60">
        <v>185.77375000000001</v>
      </c>
      <c r="F28" s="55"/>
      <c r="G28" s="45">
        <v>2786.6062500000003</v>
      </c>
      <c r="H28" s="32">
        <v>44270</v>
      </c>
      <c r="I28" s="36">
        <v>44270</v>
      </c>
    </row>
    <row r="29" spans="1:9" ht="14.5" thickBot="1" x14ac:dyDescent="0.35">
      <c r="A29" s="10">
        <v>1004</v>
      </c>
      <c r="B29" s="11" t="s">
        <v>200</v>
      </c>
      <c r="C29" s="29" t="s">
        <v>287</v>
      </c>
      <c r="D29" s="63">
        <v>14926.38</v>
      </c>
      <c r="E29" s="60">
        <v>932.89874999999995</v>
      </c>
      <c r="F29" s="55"/>
      <c r="G29" s="45">
        <v>13993.481249999999</v>
      </c>
      <c r="H29" s="32">
        <v>40148</v>
      </c>
      <c r="I29" s="36">
        <v>40148</v>
      </c>
    </row>
    <row r="30" spans="1:9" ht="14.5" thickBot="1" x14ac:dyDescent="0.35">
      <c r="A30" s="10">
        <v>1269</v>
      </c>
      <c r="B30" s="11" t="s">
        <v>197</v>
      </c>
      <c r="C30" s="5" t="s">
        <v>212</v>
      </c>
      <c r="D30" s="63">
        <v>5540.3</v>
      </c>
      <c r="E30" s="60">
        <v>346.26875000000001</v>
      </c>
      <c r="F30" s="55"/>
      <c r="G30" s="45">
        <v>5194.03125</v>
      </c>
      <c r="H30" s="32">
        <v>44958</v>
      </c>
      <c r="I30" s="36">
        <v>44958</v>
      </c>
    </row>
    <row r="31" spans="1:9" ht="14.5" thickBot="1" x14ac:dyDescent="0.35">
      <c r="A31" s="10">
        <v>1025</v>
      </c>
      <c r="B31" s="11" t="s">
        <v>197</v>
      </c>
      <c r="C31" s="29" t="s">
        <v>13</v>
      </c>
      <c r="D31" s="63">
        <v>5602.22</v>
      </c>
      <c r="E31" s="60">
        <v>350.13875000000002</v>
      </c>
      <c r="F31" s="55"/>
      <c r="G31" s="45">
        <v>5252.0812500000002</v>
      </c>
      <c r="H31" s="32">
        <v>40148</v>
      </c>
      <c r="I31" s="36">
        <v>40148</v>
      </c>
    </row>
    <row r="32" spans="1:9" ht="14.5" thickBot="1" x14ac:dyDescent="0.35">
      <c r="A32" s="10">
        <v>1270</v>
      </c>
      <c r="B32" s="11" t="s">
        <v>200</v>
      </c>
      <c r="C32" s="5" t="s">
        <v>213</v>
      </c>
      <c r="D32" s="63">
        <v>5275.17</v>
      </c>
      <c r="E32" s="60">
        <v>329.698125</v>
      </c>
      <c r="F32" s="55"/>
      <c r="G32" s="45">
        <v>4945.4718750000002</v>
      </c>
      <c r="H32" s="32">
        <v>44958</v>
      </c>
      <c r="I32" s="36">
        <v>44958</v>
      </c>
    </row>
    <row r="33" spans="1:9" ht="14.5" thickBot="1" x14ac:dyDescent="0.35">
      <c r="A33" s="10">
        <v>1150</v>
      </c>
      <c r="B33" s="11" t="s">
        <v>204</v>
      </c>
      <c r="C33" s="29" t="s">
        <v>14</v>
      </c>
      <c r="D33" s="63">
        <v>3222.22</v>
      </c>
      <c r="E33" s="60">
        <v>201.38874999999999</v>
      </c>
      <c r="F33" s="55"/>
      <c r="G33" s="45">
        <v>3020.8312499999997</v>
      </c>
      <c r="H33" s="32">
        <v>42401</v>
      </c>
      <c r="I33" s="36">
        <v>42401</v>
      </c>
    </row>
    <row r="34" spans="1:9" ht="14.5" thickBot="1" x14ac:dyDescent="0.35">
      <c r="A34" s="10">
        <v>1003</v>
      </c>
      <c r="B34" s="11" t="s">
        <v>206</v>
      </c>
      <c r="C34" s="29" t="s">
        <v>15</v>
      </c>
      <c r="D34" s="63">
        <v>4063.17</v>
      </c>
      <c r="E34" s="60">
        <v>253.948125</v>
      </c>
      <c r="F34" s="55"/>
      <c r="G34" s="45">
        <v>3809.2218750000002</v>
      </c>
      <c r="H34" s="32">
        <v>40148</v>
      </c>
      <c r="I34" s="36">
        <v>40148</v>
      </c>
    </row>
    <row r="35" spans="1:9" ht="14.5" thickBot="1" x14ac:dyDescent="0.35">
      <c r="A35" s="10">
        <v>1042</v>
      </c>
      <c r="B35" s="11" t="s">
        <v>200</v>
      </c>
      <c r="C35" s="29" t="s">
        <v>16</v>
      </c>
      <c r="D35" s="63">
        <v>29296.07</v>
      </c>
      <c r="E35" s="60">
        <v>1831.004375</v>
      </c>
      <c r="F35" s="55"/>
      <c r="G35" s="45">
        <v>27465.065624999999</v>
      </c>
      <c r="H35" s="32">
        <v>40148</v>
      </c>
      <c r="I35" s="36">
        <v>40148</v>
      </c>
    </row>
    <row r="36" spans="1:9" ht="14.5" thickBot="1" x14ac:dyDescent="0.35">
      <c r="A36" s="10">
        <v>1167</v>
      </c>
      <c r="B36" s="11" t="s">
        <v>200</v>
      </c>
      <c r="C36" s="29" t="s">
        <v>17</v>
      </c>
      <c r="D36" s="63">
        <v>239.31</v>
      </c>
      <c r="E36" s="60">
        <v>14.956875</v>
      </c>
      <c r="F36" s="55"/>
      <c r="G36" s="45">
        <v>224.35312500000001</v>
      </c>
      <c r="H36" s="32">
        <v>43132</v>
      </c>
      <c r="I36" s="36">
        <v>43132</v>
      </c>
    </row>
    <row r="37" spans="1:9" ht="14.5" thickBot="1" x14ac:dyDescent="0.35">
      <c r="A37" s="10">
        <v>1328</v>
      </c>
      <c r="B37" s="11" t="s">
        <v>207</v>
      </c>
      <c r="C37" s="29" t="s">
        <v>296</v>
      </c>
      <c r="D37" s="63">
        <v>1579.19</v>
      </c>
      <c r="E37" s="60">
        <v>98.699375000000003</v>
      </c>
      <c r="F37" s="55"/>
      <c r="G37" s="45">
        <v>1480.4906250000001</v>
      </c>
      <c r="H37" s="32"/>
      <c r="I37" s="36">
        <v>46054</v>
      </c>
    </row>
    <row r="38" spans="1:9" ht="14.5" thickBot="1" x14ac:dyDescent="0.35">
      <c r="A38" s="10">
        <v>1088</v>
      </c>
      <c r="B38" s="11" t="s">
        <v>200</v>
      </c>
      <c r="C38" s="29" t="s">
        <v>18</v>
      </c>
      <c r="D38" s="64">
        <v>7730.869999999999</v>
      </c>
      <c r="E38" s="60">
        <v>1051.3043749999999</v>
      </c>
      <c r="F38" s="55">
        <v>9090</v>
      </c>
      <c r="G38" s="45">
        <v>15769.565624999999</v>
      </c>
      <c r="H38" s="32">
        <v>40909</v>
      </c>
      <c r="I38" s="36">
        <v>40909</v>
      </c>
    </row>
    <row r="39" spans="1:9" ht="14.5" thickBot="1" x14ac:dyDescent="0.35">
      <c r="A39" s="10">
        <v>1143</v>
      </c>
      <c r="B39" s="11" t="s">
        <v>200</v>
      </c>
      <c r="C39" s="29" t="s">
        <v>19</v>
      </c>
      <c r="D39" s="63">
        <v>5934.51</v>
      </c>
      <c r="E39" s="60">
        <v>370.90687500000001</v>
      </c>
      <c r="F39" s="55"/>
      <c r="G39" s="45">
        <v>5563.6031250000005</v>
      </c>
      <c r="H39" s="32">
        <v>42095</v>
      </c>
      <c r="I39" s="36">
        <v>42095</v>
      </c>
    </row>
    <row r="40" spans="1:9" ht="14.5" thickBot="1" x14ac:dyDescent="0.35">
      <c r="A40" s="10">
        <v>1228</v>
      </c>
      <c r="B40" s="11" t="s">
        <v>203</v>
      </c>
      <c r="C40" s="5" t="s">
        <v>165</v>
      </c>
      <c r="D40" s="63">
        <v>4950.0200000000004</v>
      </c>
      <c r="E40" s="60">
        <v>309.37625000000003</v>
      </c>
      <c r="F40" s="55"/>
      <c r="G40" s="45">
        <v>4640.6437500000002</v>
      </c>
      <c r="H40" s="32">
        <v>44270</v>
      </c>
      <c r="I40" s="36">
        <v>44270</v>
      </c>
    </row>
    <row r="41" spans="1:9" ht="14.5" thickBot="1" x14ac:dyDescent="0.35">
      <c r="A41" s="10">
        <v>1132</v>
      </c>
      <c r="B41" s="11" t="s">
        <v>200</v>
      </c>
      <c r="C41" s="29" t="s">
        <v>20</v>
      </c>
      <c r="D41" s="63">
        <v>5090.6499999999996</v>
      </c>
      <c r="E41" s="60">
        <v>318.16562499999998</v>
      </c>
      <c r="F41" s="55"/>
      <c r="G41" s="45">
        <v>4772.484375</v>
      </c>
      <c r="H41" s="32">
        <v>41730</v>
      </c>
      <c r="I41" s="36">
        <v>41730</v>
      </c>
    </row>
    <row r="42" spans="1:9" ht="14.5" thickBot="1" x14ac:dyDescent="0.35">
      <c r="A42" s="10">
        <v>1198</v>
      </c>
      <c r="B42" s="11" t="s">
        <v>205</v>
      </c>
      <c r="C42" s="29" t="s">
        <v>149</v>
      </c>
      <c r="D42" s="63">
        <v>4552.63</v>
      </c>
      <c r="E42" s="60">
        <v>284.53937500000001</v>
      </c>
      <c r="F42" s="55"/>
      <c r="G42" s="45">
        <v>4268.0906249999998</v>
      </c>
      <c r="H42" s="32">
        <v>43891</v>
      </c>
      <c r="I42" s="36">
        <v>43891</v>
      </c>
    </row>
    <row r="43" spans="1:9" ht="14.5" thickBot="1" x14ac:dyDescent="0.35">
      <c r="A43" s="10">
        <v>1191</v>
      </c>
      <c r="B43" s="11" t="s">
        <v>207</v>
      </c>
      <c r="C43" s="29" t="s">
        <v>22</v>
      </c>
      <c r="D43" s="63">
        <v>3838.41</v>
      </c>
      <c r="E43" s="60">
        <v>239.90062499999999</v>
      </c>
      <c r="F43" s="55"/>
      <c r="G43" s="45">
        <v>3598.5093749999996</v>
      </c>
      <c r="H43" s="32">
        <v>43525</v>
      </c>
      <c r="I43" s="36">
        <v>43525</v>
      </c>
    </row>
    <row r="44" spans="1:9" ht="14.5" thickBot="1" x14ac:dyDescent="0.35">
      <c r="A44" s="10">
        <v>1005</v>
      </c>
      <c r="B44" s="11" t="s">
        <v>200</v>
      </c>
      <c r="C44" s="29" t="s">
        <v>23</v>
      </c>
      <c r="D44" s="64">
        <v>9173.844562219223</v>
      </c>
      <c r="E44" s="60">
        <v>2064.754375</v>
      </c>
      <c r="F44" s="55">
        <v>23862.225437780777</v>
      </c>
      <c r="G44" s="45">
        <v>30971.315624999999</v>
      </c>
      <c r="H44" s="32">
        <v>40148</v>
      </c>
      <c r="I44" s="36">
        <v>40148</v>
      </c>
    </row>
    <row r="45" spans="1:9" ht="14.5" thickBot="1" x14ac:dyDescent="0.35">
      <c r="A45" s="10">
        <v>1131</v>
      </c>
      <c r="B45" s="11" t="s">
        <v>206</v>
      </c>
      <c r="C45" s="29" t="s">
        <v>24</v>
      </c>
      <c r="D45" s="63">
        <v>15587.67</v>
      </c>
      <c r="E45" s="60">
        <v>974.229375</v>
      </c>
      <c r="F45" s="55"/>
      <c r="G45" s="45">
        <v>14613.440624999999</v>
      </c>
      <c r="H45" s="32">
        <v>41760</v>
      </c>
      <c r="I45" s="36">
        <v>41760</v>
      </c>
    </row>
    <row r="46" spans="1:9" ht="14.5" thickBot="1" x14ac:dyDescent="0.35">
      <c r="A46" s="10">
        <v>1159</v>
      </c>
      <c r="B46" s="11" t="s">
        <v>200</v>
      </c>
      <c r="C46" s="29" t="s">
        <v>25</v>
      </c>
      <c r="D46" s="63">
        <v>5724.6</v>
      </c>
      <c r="E46" s="60">
        <v>357.78750000000002</v>
      </c>
      <c r="F46" s="55"/>
      <c r="G46" s="45">
        <v>5366.8125</v>
      </c>
      <c r="H46" s="32">
        <v>42767</v>
      </c>
      <c r="I46" s="36">
        <v>42767</v>
      </c>
    </row>
    <row r="47" spans="1:9" ht="14.5" thickBot="1" x14ac:dyDescent="0.35">
      <c r="A47" s="10">
        <v>1158</v>
      </c>
      <c r="B47" s="11" t="s">
        <v>201</v>
      </c>
      <c r="C47" s="29" t="s">
        <v>26</v>
      </c>
      <c r="D47" s="63">
        <v>2658.46</v>
      </c>
      <c r="E47" s="60">
        <v>166.15375</v>
      </c>
      <c r="F47" s="55"/>
      <c r="G47" s="45">
        <v>-3.7499999998544808E-3</v>
      </c>
      <c r="H47" s="32">
        <v>42767</v>
      </c>
      <c r="I47" s="36">
        <v>42767</v>
      </c>
    </row>
    <row r="48" spans="1:9" ht="14.5" thickBot="1" x14ac:dyDescent="0.35">
      <c r="A48" s="10">
        <v>1271</v>
      </c>
      <c r="B48" s="11" t="s">
        <v>230</v>
      </c>
      <c r="C48" s="5" t="s">
        <v>214</v>
      </c>
      <c r="D48" s="63">
        <v>318.3</v>
      </c>
      <c r="E48" s="60">
        <v>19.893750000000001</v>
      </c>
      <c r="F48" s="55"/>
      <c r="G48" s="45">
        <v>298.40625</v>
      </c>
      <c r="H48" s="32">
        <v>44958</v>
      </c>
      <c r="I48" s="36">
        <v>44958</v>
      </c>
    </row>
    <row r="49" spans="1:9" ht="14.5" thickBot="1" x14ac:dyDescent="0.35">
      <c r="A49" s="10">
        <v>1043</v>
      </c>
      <c r="B49" s="11" t="s">
        <v>200</v>
      </c>
      <c r="C49" s="29" t="s">
        <v>27</v>
      </c>
      <c r="D49" s="63">
        <v>12615.69</v>
      </c>
      <c r="E49" s="60">
        <v>788.48062500000003</v>
      </c>
      <c r="F49" s="55"/>
      <c r="G49" s="45">
        <v>11827.209375</v>
      </c>
      <c r="H49" s="32">
        <v>40148</v>
      </c>
      <c r="I49" s="36">
        <v>40148</v>
      </c>
    </row>
    <row r="50" spans="1:9" ht="14.5" thickBot="1" x14ac:dyDescent="0.35">
      <c r="A50" s="10">
        <v>1325</v>
      </c>
      <c r="B50" s="11" t="s">
        <v>199</v>
      </c>
      <c r="C50" s="29" t="s">
        <v>293</v>
      </c>
      <c r="D50" s="63">
        <v>1600.81</v>
      </c>
      <c r="E50" s="60">
        <v>100.050625</v>
      </c>
      <c r="F50" s="55"/>
      <c r="G50" s="45">
        <v>1500.7593749999999</v>
      </c>
      <c r="H50" s="32"/>
      <c r="I50" s="36">
        <v>46054</v>
      </c>
    </row>
    <row r="51" spans="1:9" ht="14.5" thickBot="1" x14ac:dyDescent="0.35">
      <c r="A51" s="10">
        <v>1172</v>
      </c>
      <c r="B51" s="11" t="s">
        <v>202</v>
      </c>
      <c r="C51" s="29" t="s">
        <v>28</v>
      </c>
      <c r="D51" s="63">
        <v>5239.97</v>
      </c>
      <c r="E51" s="60">
        <v>327.49812500000002</v>
      </c>
      <c r="F51" s="55"/>
      <c r="G51" s="45">
        <v>4912.4718750000002</v>
      </c>
      <c r="H51" s="32">
        <v>43132</v>
      </c>
      <c r="I51" s="36">
        <v>43132</v>
      </c>
    </row>
    <row r="52" spans="1:9" ht="14.5" thickBot="1" x14ac:dyDescent="0.35">
      <c r="A52" s="10">
        <v>1006</v>
      </c>
      <c r="B52" s="11" t="s">
        <v>200</v>
      </c>
      <c r="C52" s="29" t="s">
        <v>29</v>
      </c>
      <c r="D52" s="64">
        <v>12830.720000000001</v>
      </c>
      <c r="E52" s="60">
        <v>1553.42</v>
      </c>
      <c r="F52" s="55">
        <v>12024</v>
      </c>
      <c r="G52" s="45">
        <v>23301.300000000003</v>
      </c>
      <c r="H52" s="32">
        <v>40148</v>
      </c>
      <c r="I52" s="36">
        <v>40148</v>
      </c>
    </row>
    <row r="53" spans="1:9" ht="14.5" thickBot="1" x14ac:dyDescent="0.35">
      <c r="A53" s="10">
        <v>1178</v>
      </c>
      <c r="B53" s="11" t="s">
        <v>201</v>
      </c>
      <c r="C53" s="29" t="s">
        <v>30</v>
      </c>
      <c r="D53" s="63">
        <v>8005.78</v>
      </c>
      <c r="E53" s="60">
        <v>500.36124999999998</v>
      </c>
      <c r="F53" s="55"/>
      <c r="G53" s="45">
        <v>7505.4187499999998</v>
      </c>
      <c r="H53" s="32">
        <v>43435</v>
      </c>
      <c r="I53" s="36">
        <v>43435</v>
      </c>
    </row>
    <row r="54" spans="1:9" ht="14.5" thickBot="1" x14ac:dyDescent="0.35">
      <c r="A54" s="10">
        <v>1007</v>
      </c>
      <c r="B54" s="11" t="s">
        <v>200</v>
      </c>
      <c r="C54" s="29" t="s">
        <v>31</v>
      </c>
      <c r="D54" s="63">
        <v>5228.25</v>
      </c>
      <c r="E54" s="60">
        <v>326.765625</v>
      </c>
      <c r="F54" s="55"/>
      <c r="G54" s="45">
        <v>4901.484375</v>
      </c>
      <c r="H54" s="32">
        <v>40179</v>
      </c>
      <c r="I54" s="36">
        <v>40179</v>
      </c>
    </row>
    <row r="55" spans="1:9" ht="14.5" thickBot="1" x14ac:dyDescent="0.35">
      <c r="A55" s="10">
        <v>1045</v>
      </c>
      <c r="B55" s="11" t="s">
        <v>203</v>
      </c>
      <c r="C55" s="29" t="s">
        <v>32</v>
      </c>
      <c r="D55" s="63">
        <v>4447.3500000000004</v>
      </c>
      <c r="E55" s="60">
        <v>277.95937500000002</v>
      </c>
      <c r="F55" s="55"/>
      <c r="G55" s="45">
        <v>4169.390625</v>
      </c>
      <c r="H55" s="32">
        <v>40238</v>
      </c>
      <c r="I55" s="36">
        <v>40238</v>
      </c>
    </row>
    <row r="56" spans="1:9" ht="14.5" thickBot="1" x14ac:dyDescent="0.35">
      <c r="A56" s="10">
        <v>1052</v>
      </c>
      <c r="B56" s="11" t="s">
        <v>200</v>
      </c>
      <c r="C56" s="29" t="s">
        <v>33</v>
      </c>
      <c r="D56" s="63">
        <v>6243.27</v>
      </c>
      <c r="E56" s="60">
        <v>390.20437500000003</v>
      </c>
      <c r="F56" s="55"/>
      <c r="G56" s="45">
        <v>5853.0656250000002</v>
      </c>
      <c r="H56" s="32">
        <v>42095</v>
      </c>
      <c r="I56" s="36">
        <v>42095</v>
      </c>
    </row>
    <row r="57" spans="1:9" ht="14.5" thickBot="1" x14ac:dyDescent="0.35">
      <c r="A57" s="10">
        <v>1304</v>
      </c>
      <c r="B57" s="11" t="s">
        <v>200</v>
      </c>
      <c r="C57" s="5" t="s">
        <v>253</v>
      </c>
      <c r="D57" s="63">
        <v>835.47</v>
      </c>
      <c r="E57" s="60">
        <v>52.216875000000002</v>
      </c>
      <c r="F57" s="55"/>
      <c r="G57" s="45">
        <v>783.25312500000007</v>
      </c>
      <c r="H57" s="32">
        <v>45323</v>
      </c>
      <c r="I57" s="36">
        <v>45323</v>
      </c>
    </row>
    <row r="58" spans="1:9" ht="14.5" thickBot="1" x14ac:dyDescent="0.35">
      <c r="A58" s="10">
        <v>1089</v>
      </c>
      <c r="B58" s="11" t="s">
        <v>200</v>
      </c>
      <c r="C58" s="29" t="s">
        <v>34</v>
      </c>
      <c r="D58" s="63">
        <v>8209.36</v>
      </c>
      <c r="E58" s="60">
        <v>513.08500000000004</v>
      </c>
      <c r="F58" s="55"/>
      <c r="G58" s="45">
        <v>7696.2750000000005</v>
      </c>
      <c r="H58" s="32">
        <v>40909</v>
      </c>
      <c r="I58" s="36">
        <v>40909</v>
      </c>
    </row>
    <row r="59" spans="1:9" ht="14.5" thickBot="1" x14ac:dyDescent="0.35">
      <c r="A59" s="10">
        <v>1021</v>
      </c>
      <c r="B59" s="11" t="s">
        <v>203</v>
      </c>
      <c r="C59" s="29" t="s">
        <v>35</v>
      </c>
      <c r="D59" s="63">
        <v>10581.03</v>
      </c>
      <c r="E59" s="60">
        <v>661.31437500000004</v>
      </c>
      <c r="F59" s="55"/>
      <c r="G59" s="45">
        <v>9919.7156250000007</v>
      </c>
      <c r="H59" s="32">
        <v>40148</v>
      </c>
      <c r="I59" s="36">
        <v>40148</v>
      </c>
    </row>
    <row r="60" spans="1:9" ht="14.5" thickBot="1" x14ac:dyDescent="0.35">
      <c r="A60" s="10">
        <v>1196</v>
      </c>
      <c r="B60" s="11" t="s">
        <v>200</v>
      </c>
      <c r="C60" s="29" t="s">
        <v>150</v>
      </c>
      <c r="D60" s="64">
        <v>5159.7874940378242</v>
      </c>
      <c r="E60" s="60">
        <v>1143.905</v>
      </c>
      <c r="F60" s="55">
        <v>13142.692505962175</v>
      </c>
      <c r="G60" s="45">
        <v>17158.575000000001</v>
      </c>
      <c r="H60" s="32">
        <v>43891</v>
      </c>
      <c r="I60" s="36">
        <v>43891</v>
      </c>
    </row>
    <row r="61" spans="1:9" ht="14.5" thickBot="1" x14ac:dyDescent="0.35">
      <c r="A61" s="10">
        <v>1118</v>
      </c>
      <c r="B61" s="11" t="s">
        <v>203</v>
      </c>
      <c r="C61" s="29" t="s">
        <v>36</v>
      </c>
      <c r="D61" s="63">
        <v>4371.97</v>
      </c>
      <c r="E61" s="60">
        <v>273.24812500000002</v>
      </c>
      <c r="F61" s="55"/>
      <c r="G61" s="45">
        <v>4098.7218750000002</v>
      </c>
      <c r="H61" s="32">
        <v>41730</v>
      </c>
      <c r="I61" s="36">
        <v>41730</v>
      </c>
    </row>
    <row r="62" spans="1:9" ht="14.5" thickBot="1" x14ac:dyDescent="0.35">
      <c r="A62" s="10">
        <v>1116</v>
      </c>
      <c r="B62" s="11" t="s">
        <v>203</v>
      </c>
      <c r="C62" s="29" t="s">
        <v>37</v>
      </c>
      <c r="D62" s="63">
        <v>4021.81</v>
      </c>
      <c r="E62" s="60">
        <v>251.363125</v>
      </c>
      <c r="F62" s="55"/>
      <c r="G62" s="45">
        <v>3770.4468750000001</v>
      </c>
      <c r="H62" s="32">
        <v>41730</v>
      </c>
      <c r="I62" s="36">
        <v>41730</v>
      </c>
    </row>
    <row r="63" spans="1:9" ht="14.5" thickBot="1" x14ac:dyDescent="0.35">
      <c r="A63" s="10">
        <v>1266</v>
      </c>
      <c r="B63" s="11" t="s">
        <v>204</v>
      </c>
      <c r="C63" s="5" t="s">
        <v>210</v>
      </c>
      <c r="D63" s="63">
        <v>551.26</v>
      </c>
      <c r="E63" s="60">
        <v>34.453749999999999</v>
      </c>
      <c r="F63" s="55"/>
      <c r="G63" s="45">
        <v>516.80624999999998</v>
      </c>
      <c r="H63" s="32">
        <v>44958</v>
      </c>
      <c r="I63" s="36">
        <v>44958</v>
      </c>
    </row>
    <row r="64" spans="1:9" ht="14.5" thickBot="1" x14ac:dyDescent="0.35">
      <c r="A64" s="10">
        <v>1110</v>
      </c>
      <c r="B64" s="11" t="s">
        <v>205</v>
      </c>
      <c r="C64" s="29" t="s">
        <v>255</v>
      </c>
      <c r="D64" s="63">
        <v>3880.49</v>
      </c>
      <c r="E64" s="60">
        <v>242.53062499999999</v>
      </c>
      <c r="F64" s="55"/>
      <c r="G64" s="45">
        <v>3637.9593749999999</v>
      </c>
      <c r="H64" s="32">
        <v>41306</v>
      </c>
      <c r="I64" s="36">
        <v>41306</v>
      </c>
    </row>
    <row r="65" spans="1:9" ht="14.5" thickBot="1" x14ac:dyDescent="0.35">
      <c r="A65" s="16">
        <v>1307</v>
      </c>
      <c r="B65" s="11" t="s">
        <v>200</v>
      </c>
      <c r="C65" s="40" t="s">
        <v>265</v>
      </c>
      <c r="D65" s="63">
        <v>3506.91</v>
      </c>
      <c r="E65" s="60">
        <v>219.18187499999999</v>
      </c>
      <c r="F65" s="55"/>
      <c r="G65" s="45">
        <v>3287.7281249999996</v>
      </c>
      <c r="H65" s="32"/>
      <c r="I65" s="36">
        <v>45717</v>
      </c>
    </row>
    <row r="66" spans="1:9" ht="14.5" thickBot="1" x14ac:dyDescent="0.35">
      <c r="A66" s="10">
        <v>1051</v>
      </c>
      <c r="B66" s="11" t="s">
        <v>202</v>
      </c>
      <c r="C66" s="29" t="s">
        <v>38</v>
      </c>
      <c r="D66" s="63">
        <v>20450.2</v>
      </c>
      <c r="E66" s="60">
        <v>1278.1375</v>
      </c>
      <c r="F66" s="55"/>
      <c r="G66" s="45">
        <v>19172.0625</v>
      </c>
      <c r="H66" s="32">
        <v>41730</v>
      </c>
      <c r="I66" s="36">
        <v>41730</v>
      </c>
    </row>
    <row r="67" spans="1:9" ht="14.5" thickBot="1" x14ac:dyDescent="0.35">
      <c r="A67" s="10">
        <v>1176</v>
      </c>
      <c r="B67" s="11" t="s">
        <v>203</v>
      </c>
      <c r="C67" s="29" t="s">
        <v>39</v>
      </c>
      <c r="D67" s="63">
        <v>4499.54</v>
      </c>
      <c r="E67" s="60">
        <v>281.22125</v>
      </c>
      <c r="F67" s="55"/>
      <c r="G67" s="45">
        <v>4218.3187500000004</v>
      </c>
      <c r="H67" s="32">
        <v>43132</v>
      </c>
      <c r="I67" s="36">
        <v>43132</v>
      </c>
    </row>
    <row r="68" spans="1:9" ht="14.5" thickBot="1" x14ac:dyDescent="0.35">
      <c r="A68" s="10">
        <v>1272</v>
      </c>
      <c r="B68" s="11" t="s">
        <v>202</v>
      </c>
      <c r="C68" s="5" t="s">
        <v>215</v>
      </c>
      <c r="D68" s="63">
        <v>401.31</v>
      </c>
      <c r="E68" s="60">
        <v>25.081875</v>
      </c>
      <c r="F68" s="55"/>
      <c r="G68" s="45">
        <v>376.22812499999998</v>
      </c>
      <c r="H68" s="32">
        <v>44958</v>
      </c>
      <c r="I68" s="36">
        <v>44958</v>
      </c>
    </row>
    <row r="69" spans="1:9" ht="14.5" thickBot="1" x14ac:dyDescent="0.35">
      <c r="A69" s="10">
        <v>1037</v>
      </c>
      <c r="B69" s="11" t="s">
        <v>199</v>
      </c>
      <c r="C69" s="29" t="s">
        <v>40</v>
      </c>
      <c r="D69" s="63">
        <v>2026.07</v>
      </c>
      <c r="E69" s="60">
        <v>126.629375</v>
      </c>
      <c r="F69" s="55"/>
      <c r="G69" s="45">
        <v>1899.440625</v>
      </c>
      <c r="H69" s="32">
        <v>40148</v>
      </c>
      <c r="I69" s="36">
        <v>40148</v>
      </c>
    </row>
    <row r="70" spans="1:9" ht="14.5" thickBot="1" x14ac:dyDescent="0.35">
      <c r="A70" s="10">
        <v>1008</v>
      </c>
      <c r="B70" s="11" t="s">
        <v>200</v>
      </c>
      <c r="C70" s="29" t="s">
        <v>41</v>
      </c>
      <c r="D70" s="63">
        <v>4758.95</v>
      </c>
      <c r="E70" s="60">
        <v>297.43437499999999</v>
      </c>
      <c r="F70" s="55"/>
      <c r="G70" s="45">
        <v>4461.515625</v>
      </c>
      <c r="H70" s="32">
        <v>40148</v>
      </c>
      <c r="I70" s="36">
        <v>40148</v>
      </c>
    </row>
    <row r="71" spans="1:9" ht="14.5" thickBot="1" x14ac:dyDescent="0.35">
      <c r="A71" s="10">
        <v>1334</v>
      </c>
      <c r="B71" s="11" t="s">
        <v>207</v>
      </c>
      <c r="C71" s="29" t="s">
        <v>302</v>
      </c>
      <c r="D71" s="63">
        <v>1580.06</v>
      </c>
      <c r="E71" s="60">
        <v>98.753749999999997</v>
      </c>
      <c r="F71" s="55"/>
      <c r="G71" s="45">
        <v>1481.3062499999999</v>
      </c>
      <c r="H71" s="32"/>
      <c r="I71" s="36">
        <v>46054</v>
      </c>
    </row>
    <row r="72" spans="1:9" ht="14.5" thickBot="1" x14ac:dyDescent="0.35">
      <c r="A72" s="16">
        <v>1312</v>
      </c>
      <c r="B72" s="11" t="s">
        <v>205</v>
      </c>
      <c r="C72" s="40" t="s">
        <v>270</v>
      </c>
      <c r="D72" s="64">
        <v>2697.6399999999994</v>
      </c>
      <c r="E72" s="60">
        <v>793.60249999999996</v>
      </c>
      <c r="F72" s="55">
        <v>10000</v>
      </c>
      <c r="G72" s="45">
        <v>11904.037499999999</v>
      </c>
      <c r="H72" s="32"/>
      <c r="I72" s="36">
        <v>45717</v>
      </c>
    </row>
    <row r="73" spans="1:9" ht="14.5" thickBot="1" x14ac:dyDescent="0.35">
      <c r="A73" s="10">
        <v>1241</v>
      </c>
      <c r="B73" s="11" t="s">
        <v>199</v>
      </c>
      <c r="C73" s="5" t="s">
        <v>175</v>
      </c>
      <c r="D73" s="64">
        <v>607.1200000000008</v>
      </c>
      <c r="E73" s="60">
        <v>662.94500000000005</v>
      </c>
      <c r="F73" s="55">
        <v>10000</v>
      </c>
      <c r="G73" s="45">
        <v>9944.1750000000011</v>
      </c>
      <c r="H73" s="32">
        <v>44270</v>
      </c>
      <c r="I73" s="36">
        <v>44270</v>
      </c>
    </row>
    <row r="74" spans="1:9" ht="14.5" thickBot="1" x14ac:dyDescent="0.35">
      <c r="A74" s="10">
        <v>1234</v>
      </c>
      <c r="B74" s="11" t="s">
        <v>197</v>
      </c>
      <c r="C74" s="5" t="s">
        <v>169</v>
      </c>
      <c r="D74" s="63">
        <v>8776.4500000000007</v>
      </c>
      <c r="E74" s="60">
        <v>548.52812500000005</v>
      </c>
      <c r="F74" s="55"/>
      <c r="G74" s="45">
        <v>8227.921875</v>
      </c>
      <c r="H74" s="32">
        <v>44270</v>
      </c>
      <c r="I74" s="36">
        <v>44270</v>
      </c>
    </row>
    <row r="75" spans="1:9" ht="14.5" thickBot="1" x14ac:dyDescent="0.35">
      <c r="A75" s="10">
        <v>1261</v>
      </c>
      <c r="B75" s="11" t="s">
        <v>197</v>
      </c>
      <c r="C75" s="5" t="s">
        <v>193</v>
      </c>
      <c r="D75" s="63">
        <v>385.09</v>
      </c>
      <c r="E75" s="60">
        <v>24.068124999999998</v>
      </c>
      <c r="F75" s="55"/>
      <c r="G75" s="45">
        <v>361.02187499999997</v>
      </c>
      <c r="H75" s="32">
        <v>44593</v>
      </c>
      <c r="I75" s="36">
        <v>44593</v>
      </c>
    </row>
    <row r="76" spans="1:9" ht="14.5" thickBot="1" x14ac:dyDescent="0.35">
      <c r="A76" s="10">
        <v>1122</v>
      </c>
      <c r="B76" s="11" t="s">
        <v>203</v>
      </c>
      <c r="C76" s="29" t="s">
        <v>42</v>
      </c>
      <c r="D76" s="63">
        <v>3747.12</v>
      </c>
      <c r="E76" s="60">
        <v>234.19499999999999</v>
      </c>
      <c r="F76" s="55"/>
      <c r="G76" s="45">
        <v>3512.9249999999997</v>
      </c>
      <c r="H76" s="32">
        <v>41730</v>
      </c>
      <c r="I76" s="36">
        <v>41730</v>
      </c>
    </row>
    <row r="77" spans="1:9" ht="14.5" thickBot="1" x14ac:dyDescent="0.35">
      <c r="A77" s="10">
        <v>1292</v>
      </c>
      <c r="B77" s="11" t="s">
        <v>199</v>
      </c>
      <c r="C77" s="5" t="s">
        <v>241</v>
      </c>
      <c r="D77" s="63">
        <v>2491.7399999999998</v>
      </c>
      <c r="E77" s="60">
        <v>155.73374999999999</v>
      </c>
      <c r="F77" s="55"/>
      <c r="G77" s="45">
        <v>2336.0062499999999</v>
      </c>
      <c r="H77" s="32">
        <v>45323</v>
      </c>
      <c r="I77" s="36">
        <v>45323</v>
      </c>
    </row>
    <row r="78" spans="1:9" ht="14.5" thickBot="1" x14ac:dyDescent="0.35">
      <c r="A78" s="10">
        <v>1064</v>
      </c>
      <c r="B78" s="11" t="s">
        <v>205</v>
      </c>
      <c r="C78" s="29" t="s">
        <v>43</v>
      </c>
      <c r="D78" s="63">
        <v>287391.7</v>
      </c>
      <c r="E78" s="60">
        <v>17961.981250000001</v>
      </c>
      <c r="F78" s="55"/>
      <c r="G78" s="45">
        <v>269429.71875</v>
      </c>
      <c r="H78" s="32">
        <v>40391</v>
      </c>
      <c r="I78" s="36">
        <v>40391</v>
      </c>
    </row>
    <row r="79" spans="1:9" ht="14.5" thickBot="1" x14ac:dyDescent="0.35">
      <c r="A79" s="10">
        <v>1217</v>
      </c>
      <c r="B79" s="11" t="s">
        <v>200</v>
      </c>
      <c r="C79" s="5" t="s">
        <v>155</v>
      </c>
      <c r="D79" s="63">
        <v>578.47</v>
      </c>
      <c r="E79" s="60">
        <v>36.154375000000002</v>
      </c>
      <c r="F79" s="55"/>
      <c r="G79" s="45">
        <v>542.31562500000007</v>
      </c>
      <c r="H79" s="32">
        <v>44270</v>
      </c>
      <c r="I79" s="36">
        <v>44270</v>
      </c>
    </row>
    <row r="80" spans="1:9" ht="14.5" thickBot="1" x14ac:dyDescent="0.35">
      <c r="A80" s="10">
        <v>1163</v>
      </c>
      <c r="B80" s="11" t="s">
        <v>202</v>
      </c>
      <c r="C80" s="29" t="s">
        <v>44</v>
      </c>
      <c r="D80" s="63">
        <v>651.71</v>
      </c>
      <c r="E80" s="60">
        <v>40.731875000000002</v>
      </c>
      <c r="F80" s="55"/>
      <c r="G80" s="45">
        <v>610.97812500000009</v>
      </c>
      <c r="H80" s="32">
        <v>42767</v>
      </c>
      <c r="I80" s="36">
        <v>42767</v>
      </c>
    </row>
    <row r="81" spans="1:9" ht="14.5" thickBot="1" x14ac:dyDescent="0.35">
      <c r="A81" s="10">
        <v>1265</v>
      </c>
      <c r="B81" s="11" t="s">
        <v>230</v>
      </c>
      <c r="C81" s="5" t="s">
        <v>209</v>
      </c>
      <c r="D81" s="63">
        <v>5642.05</v>
      </c>
      <c r="E81" s="60">
        <v>352.62812500000001</v>
      </c>
      <c r="F81" s="55"/>
      <c r="G81" s="45">
        <v>5289.421875</v>
      </c>
      <c r="H81" s="32">
        <v>44958</v>
      </c>
      <c r="I81" s="36">
        <v>44958</v>
      </c>
    </row>
    <row r="82" spans="1:9" ht="14.5" thickBot="1" x14ac:dyDescent="0.35">
      <c r="A82" s="10">
        <v>1124</v>
      </c>
      <c r="B82" s="11" t="s">
        <v>203</v>
      </c>
      <c r="C82" s="29" t="s">
        <v>45</v>
      </c>
      <c r="D82" s="63">
        <v>4237.18</v>
      </c>
      <c r="E82" s="60">
        <v>264.82375000000002</v>
      </c>
      <c r="F82" s="55"/>
      <c r="G82" s="45">
        <v>3972.3562500000003</v>
      </c>
      <c r="H82" s="32">
        <v>41730</v>
      </c>
      <c r="I82" s="36">
        <v>41730</v>
      </c>
    </row>
    <row r="83" spans="1:9" ht="14.5" thickBot="1" x14ac:dyDescent="0.35">
      <c r="A83" s="10">
        <v>1162</v>
      </c>
      <c r="B83" s="11" t="s">
        <v>203</v>
      </c>
      <c r="C83" s="29" t="s">
        <v>46</v>
      </c>
      <c r="D83" s="63">
        <v>5261.32</v>
      </c>
      <c r="E83" s="60">
        <v>328.83249999999998</v>
      </c>
      <c r="F83" s="55"/>
      <c r="G83" s="45">
        <v>4932.4874999999993</v>
      </c>
      <c r="H83" s="32">
        <v>42767</v>
      </c>
      <c r="I83" s="36">
        <v>42767</v>
      </c>
    </row>
    <row r="84" spans="1:9" ht="14.5" thickBot="1" x14ac:dyDescent="0.35">
      <c r="A84" s="10">
        <v>1323</v>
      </c>
      <c r="B84" s="11" t="s">
        <v>206</v>
      </c>
      <c r="C84" s="29" t="s">
        <v>291</v>
      </c>
      <c r="D84" s="63">
        <v>3408.67</v>
      </c>
      <c r="E84" s="60">
        <v>213.041875</v>
      </c>
      <c r="F84" s="55"/>
      <c r="G84" s="45">
        <v>3195.6281250000002</v>
      </c>
      <c r="H84" s="32"/>
      <c r="I84" s="36">
        <v>46054</v>
      </c>
    </row>
    <row r="85" spans="1:9" ht="14.5" thickBot="1" x14ac:dyDescent="0.35">
      <c r="A85" s="16">
        <v>1306</v>
      </c>
      <c r="B85" s="11" t="s">
        <v>204</v>
      </c>
      <c r="C85" s="40" t="s">
        <v>264</v>
      </c>
      <c r="D85" s="63">
        <v>2204.9499999999998</v>
      </c>
      <c r="E85" s="60">
        <v>137.80937499999999</v>
      </c>
      <c r="F85" s="55"/>
      <c r="G85" s="45">
        <v>2067.140625</v>
      </c>
      <c r="H85" s="32"/>
      <c r="I85" s="36">
        <v>45717</v>
      </c>
    </row>
    <row r="86" spans="1:9" ht="14.5" thickBot="1" x14ac:dyDescent="0.35">
      <c r="A86" s="10">
        <v>1160</v>
      </c>
      <c r="B86" s="11" t="s">
        <v>203</v>
      </c>
      <c r="C86" s="29" t="s">
        <v>48</v>
      </c>
      <c r="D86" s="63">
        <v>4530.4799999999996</v>
      </c>
      <c r="E86" s="60">
        <v>283.15499999999997</v>
      </c>
      <c r="F86" s="55"/>
      <c r="G86" s="45">
        <v>4247.3249999999998</v>
      </c>
      <c r="H86" s="32">
        <v>42767</v>
      </c>
      <c r="I86" s="36">
        <v>42767</v>
      </c>
    </row>
    <row r="87" spans="1:9" ht="14.5" thickBot="1" x14ac:dyDescent="0.35">
      <c r="A87" s="10">
        <v>1251</v>
      </c>
      <c r="B87" s="11" t="s">
        <v>201</v>
      </c>
      <c r="C87" s="5" t="s">
        <v>186</v>
      </c>
      <c r="D87" s="63">
        <v>4939.9399999999996</v>
      </c>
      <c r="E87" s="60">
        <v>308.74624999999997</v>
      </c>
      <c r="F87" s="55"/>
      <c r="G87" s="45">
        <v>4631.1937499999995</v>
      </c>
      <c r="H87" s="32">
        <v>44593</v>
      </c>
      <c r="I87" s="36">
        <v>44593</v>
      </c>
    </row>
    <row r="88" spans="1:9" ht="14.5" thickBot="1" x14ac:dyDescent="0.35">
      <c r="A88" s="10">
        <v>1142</v>
      </c>
      <c r="B88" s="11" t="s">
        <v>202</v>
      </c>
      <c r="C88" s="29" t="s">
        <v>49</v>
      </c>
      <c r="D88" s="63">
        <v>18508.57</v>
      </c>
      <c r="E88" s="60">
        <v>1156.785625</v>
      </c>
      <c r="F88" s="55"/>
      <c r="G88" s="45">
        <v>17351.784374999999</v>
      </c>
      <c r="H88" s="32">
        <v>42095</v>
      </c>
      <c r="I88" s="36">
        <v>42095</v>
      </c>
    </row>
    <row r="89" spans="1:9" ht="14.5" thickBot="1" x14ac:dyDescent="0.35">
      <c r="A89" s="10">
        <v>1147</v>
      </c>
      <c r="B89" s="11" t="s">
        <v>201</v>
      </c>
      <c r="C89" s="29" t="s">
        <v>50</v>
      </c>
      <c r="D89" s="63">
        <v>5365.99</v>
      </c>
      <c r="E89" s="60">
        <v>335.37437499999999</v>
      </c>
      <c r="F89" s="55"/>
      <c r="G89" s="45">
        <v>5030.6156249999995</v>
      </c>
      <c r="H89" s="32">
        <v>42248</v>
      </c>
      <c r="I89" s="36">
        <v>42248</v>
      </c>
    </row>
    <row r="90" spans="1:9" ht="14.5" thickBot="1" x14ac:dyDescent="0.35">
      <c r="A90" s="10">
        <v>1243</v>
      </c>
      <c r="B90" s="11" t="s">
        <v>205</v>
      </c>
      <c r="C90" s="5" t="s">
        <v>178</v>
      </c>
      <c r="D90" s="63">
        <v>11119.08</v>
      </c>
      <c r="E90" s="60">
        <v>694.9425</v>
      </c>
      <c r="F90" s="55"/>
      <c r="G90" s="45">
        <v>10424.137500000001</v>
      </c>
      <c r="H90" s="32">
        <v>44593</v>
      </c>
      <c r="I90" s="36">
        <v>44593</v>
      </c>
    </row>
    <row r="91" spans="1:9" ht="14.5" thickBot="1" x14ac:dyDescent="0.35">
      <c r="A91" s="10">
        <v>1211</v>
      </c>
      <c r="B91" s="11" t="s">
        <v>201</v>
      </c>
      <c r="C91" s="29" t="s">
        <v>140</v>
      </c>
      <c r="D91" s="63">
        <v>5568.74</v>
      </c>
      <c r="E91" s="60">
        <v>348.04624999999999</v>
      </c>
      <c r="F91" s="55"/>
      <c r="G91" s="45">
        <v>5220.6937499999995</v>
      </c>
      <c r="H91" s="32">
        <v>43891</v>
      </c>
      <c r="I91" s="36">
        <v>43891</v>
      </c>
    </row>
    <row r="92" spans="1:9" ht="14.5" thickBot="1" x14ac:dyDescent="0.35">
      <c r="A92" s="10">
        <v>1044</v>
      </c>
      <c r="B92" s="11" t="s">
        <v>205</v>
      </c>
      <c r="C92" s="29" t="s">
        <v>256</v>
      </c>
      <c r="D92" s="63">
        <v>12285.34</v>
      </c>
      <c r="E92" s="60">
        <v>767.83375000000001</v>
      </c>
      <c r="F92" s="55"/>
      <c r="G92" s="45">
        <v>11517.50625</v>
      </c>
      <c r="H92" s="32">
        <v>40238</v>
      </c>
      <c r="I92" s="36">
        <v>40238</v>
      </c>
    </row>
    <row r="93" spans="1:9" ht="14.5" thickBot="1" x14ac:dyDescent="0.35">
      <c r="A93" s="16">
        <v>1310</v>
      </c>
      <c r="B93" s="11" t="s">
        <v>203</v>
      </c>
      <c r="C93" s="40" t="s">
        <v>268</v>
      </c>
      <c r="D93" s="63">
        <v>3011.09</v>
      </c>
      <c r="E93" s="60">
        <v>188.19312500000001</v>
      </c>
      <c r="F93" s="55"/>
      <c r="G93" s="45">
        <v>2822.8968750000004</v>
      </c>
      <c r="H93" s="32"/>
      <c r="I93" s="36">
        <v>45717</v>
      </c>
    </row>
    <row r="94" spans="1:9" ht="14.5" thickBot="1" x14ac:dyDescent="0.35">
      <c r="A94" s="10">
        <v>1298</v>
      </c>
      <c r="B94" s="11" t="s">
        <v>207</v>
      </c>
      <c r="C94" s="5" t="s">
        <v>247</v>
      </c>
      <c r="D94" s="63">
        <v>736.89</v>
      </c>
      <c r="E94" s="60">
        <v>46.055624999999999</v>
      </c>
      <c r="F94" s="55"/>
      <c r="G94" s="45">
        <v>690.83437500000002</v>
      </c>
      <c r="H94" s="32">
        <v>45323</v>
      </c>
      <c r="I94" s="36">
        <v>45323</v>
      </c>
    </row>
    <row r="95" spans="1:9" ht="14.5" thickBot="1" x14ac:dyDescent="0.35">
      <c r="A95" s="10">
        <v>1136</v>
      </c>
      <c r="B95" s="11" t="s">
        <v>205</v>
      </c>
      <c r="C95" s="29" t="s">
        <v>51</v>
      </c>
      <c r="D95" s="63">
        <v>2921.45</v>
      </c>
      <c r="E95" s="60">
        <v>182.59062499999999</v>
      </c>
      <c r="F95" s="55"/>
      <c r="G95" s="45">
        <v>2738.859375</v>
      </c>
      <c r="H95" s="32">
        <v>42095</v>
      </c>
      <c r="I95" s="36">
        <v>42095</v>
      </c>
    </row>
    <row r="96" spans="1:9" ht="14.5" thickBot="1" x14ac:dyDescent="0.35">
      <c r="A96" s="10">
        <v>1235</v>
      </c>
      <c r="B96" s="11" t="s">
        <v>201</v>
      </c>
      <c r="C96" s="5" t="s">
        <v>170</v>
      </c>
      <c r="D96" s="63">
        <v>2184.19</v>
      </c>
      <c r="E96" s="60">
        <v>136.511875</v>
      </c>
      <c r="F96" s="55"/>
      <c r="G96" s="45">
        <v>-1.8749999999272404E-3</v>
      </c>
      <c r="H96" s="32">
        <v>44270</v>
      </c>
      <c r="I96" s="36">
        <v>44270</v>
      </c>
    </row>
    <row r="97" spans="1:9" ht="14.5" thickBot="1" x14ac:dyDescent="0.35">
      <c r="A97" s="10">
        <v>1218</v>
      </c>
      <c r="B97" s="11" t="s">
        <v>200</v>
      </c>
      <c r="C97" s="5" t="s">
        <v>156</v>
      </c>
      <c r="D97" s="63">
        <v>4277.2299999999996</v>
      </c>
      <c r="E97" s="60">
        <v>267.32687499999997</v>
      </c>
      <c r="F97" s="55"/>
      <c r="G97" s="45">
        <v>4009.9031249999998</v>
      </c>
      <c r="H97" s="32">
        <v>44270</v>
      </c>
      <c r="I97" s="36">
        <v>44270</v>
      </c>
    </row>
    <row r="98" spans="1:9" ht="14.5" thickBot="1" x14ac:dyDescent="0.35">
      <c r="A98" s="10">
        <v>1177</v>
      </c>
      <c r="B98" s="11" t="s">
        <v>203</v>
      </c>
      <c r="C98" s="29" t="s">
        <v>52</v>
      </c>
      <c r="D98" s="63">
        <v>4793.45</v>
      </c>
      <c r="E98" s="60">
        <v>299.59062499999999</v>
      </c>
      <c r="F98" s="55"/>
      <c r="G98" s="45">
        <v>4493.859375</v>
      </c>
      <c r="H98" s="32">
        <v>43132</v>
      </c>
      <c r="I98" s="36">
        <v>43132</v>
      </c>
    </row>
    <row r="99" spans="1:9" ht="14.5" thickBot="1" x14ac:dyDescent="0.35">
      <c r="A99" s="10">
        <v>1135</v>
      </c>
      <c r="B99" s="11" t="s">
        <v>205</v>
      </c>
      <c r="C99" s="29" t="s">
        <v>53</v>
      </c>
      <c r="D99" s="63">
        <v>10004.31</v>
      </c>
      <c r="E99" s="60">
        <v>625.26937499999997</v>
      </c>
      <c r="F99" s="55"/>
      <c r="G99" s="45">
        <v>9379.0406249999996</v>
      </c>
      <c r="H99" s="32">
        <v>42095</v>
      </c>
      <c r="I99" s="36">
        <v>42095</v>
      </c>
    </row>
    <row r="100" spans="1:9" ht="14.5" thickBot="1" x14ac:dyDescent="0.35">
      <c r="A100" s="10">
        <v>1324</v>
      </c>
      <c r="B100" s="11" t="s">
        <v>199</v>
      </c>
      <c r="C100" s="29" t="s">
        <v>292</v>
      </c>
      <c r="D100" s="63">
        <v>1600.81</v>
      </c>
      <c r="E100" s="60">
        <v>100.050625</v>
      </c>
      <c r="F100" s="55"/>
      <c r="G100" s="45">
        <v>1500.7593749999999</v>
      </c>
      <c r="H100" s="32"/>
      <c r="I100" s="36">
        <v>46054</v>
      </c>
    </row>
    <row r="101" spans="1:9" ht="14.5" thickBot="1" x14ac:dyDescent="0.35">
      <c r="A101" s="10">
        <v>1250</v>
      </c>
      <c r="B101" s="11" t="s">
        <v>203</v>
      </c>
      <c r="C101" s="5" t="s">
        <v>185</v>
      </c>
      <c r="D101" s="63">
        <v>4136.57</v>
      </c>
      <c r="E101" s="60">
        <v>258.53562499999998</v>
      </c>
      <c r="F101" s="55"/>
      <c r="G101" s="45">
        <v>3878.0343749999997</v>
      </c>
      <c r="H101" s="32">
        <v>44593</v>
      </c>
      <c r="I101" s="36">
        <v>44593</v>
      </c>
    </row>
    <row r="102" spans="1:9" ht="14.5" thickBot="1" x14ac:dyDescent="0.35">
      <c r="A102" s="16">
        <v>1317</v>
      </c>
      <c r="B102" s="11" t="s">
        <v>203</v>
      </c>
      <c r="C102" s="38" t="s">
        <v>275</v>
      </c>
      <c r="D102" s="63">
        <v>3443.82</v>
      </c>
      <c r="E102" s="60">
        <v>215.23875000000001</v>
      </c>
      <c r="F102" s="55"/>
      <c r="G102" s="45">
        <v>3228.5812500000002</v>
      </c>
      <c r="H102" s="32"/>
      <c r="I102" s="36">
        <v>45717</v>
      </c>
    </row>
    <row r="103" spans="1:9" ht="14.5" thickBot="1" x14ac:dyDescent="0.35">
      <c r="A103" s="10">
        <v>1327</v>
      </c>
      <c r="B103" s="11" t="s">
        <v>197</v>
      </c>
      <c r="C103" s="29" t="s">
        <v>295</v>
      </c>
      <c r="D103" s="63">
        <v>4010.22</v>
      </c>
      <c r="E103" s="60">
        <v>250.63874999999999</v>
      </c>
      <c r="F103" s="55"/>
      <c r="G103" s="45">
        <v>3759.5812499999997</v>
      </c>
      <c r="H103" s="32"/>
      <c r="I103" s="36">
        <v>46054</v>
      </c>
    </row>
    <row r="104" spans="1:9" ht="14.5" thickBot="1" x14ac:dyDescent="0.35">
      <c r="A104" s="10">
        <v>1079</v>
      </c>
      <c r="B104" s="11" t="s">
        <v>203</v>
      </c>
      <c r="C104" s="29" t="s">
        <v>54</v>
      </c>
      <c r="D104" s="63">
        <v>4367.25</v>
      </c>
      <c r="E104" s="60">
        <v>272.953125</v>
      </c>
      <c r="F104" s="55"/>
      <c r="G104" s="45">
        <v>-3.1250000001818989E-3</v>
      </c>
      <c r="H104" s="32">
        <v>40909</v>
      </c>
      <c r="I104" s="36">
        <v>40909</v>
      </c>
    </row>
    <row r="105" spans="1:9" ht="14.5" thickBot="1" x14ac:dyDescent="0.35">
      <c r="A105" s="10">
        <v>1190</v>
      </c>
      <c r="B105" s="11" t="s">
        <v>207</v>
      </c>
      <c r="C105" s="29" t="s">
        <v>55</v>
      </c>
      <c r="D105" s="63">
        <v>2235.9899999999998</v>
      </c>
      <c r="E105" s="60">
        <v>139.74937499999999</v>
      </c>
      <c r="F105" s="55"/>
      <c r="G105" s="45">
        <v>6.2500000012732926E-4</v>
      </c>
      <c r="H105" s="32">
        <v>43525</v>
      </c>
      <c r="I105" s="36">
        <v>43525</v>
      </c>
    </row>
    <row r="106" spans="1:9" ht="14.5" thickBot="1" x14ac:dyDescent="0.35">
      <c r="A106" s="10">
        <v>1212</v>
      </c>
      <c r="B106" s="11" t="s">
        <v>201</v>
      </c>
      <c r="C106" s="29" t="s">
        <v>139</v>
      </c>
      <c r="D106" s="63">
        <v>2850.3</v>
      </c>
      <c r="E106" s="60">
        <v>178.14375000000001</v>
      </c>
      <c r="F106" s="55"/>
      <c r="G106" s="45">
        <v>2672.15625</v>
      </c>
      <c r="H106" s="32">
        <v>43891</v>
      </c>
      <c r="I106" s="36">
        <v>43891</v>
      </c>
    </row>
    <row r="107" spans="1:9" ht="14.5" thickBot="1" x14ac:dyDescent="0.35">
      <c r="A107" s="10">
        <v>1336</v>
      </c>
      <c r="B107" s="11" t="s">
        <v>197</v>
      </c>
      <c r="C107" s="29" t="s">
        <v>304</v>
      </c>
      <c r="D107" s="63">
        <v>4010.22</v>
      </c>
      <c r="E107" s="60">
        <v>250.63874999999999</v>
      </c>
      <c r="F107" s="55"/>
      <c r="G107" s="45">
        <v>3759.5812499999997</v>
      </c>
      <c r="H107" s="32"/>
      <c r="I107" s="36">
        <v>46054</v>
      </c>
    </row>
    <row r="108" spans="1:9" ht="14.5" thickBot="1" x14ac:dyDescent="0.35">
      <c r="A108" s="10">
        <v>1174</v>
      </c>
      <c r="B108" s="11" t="s">
        <v>203</v>
      </c>
      <c r="C108" s="29" t="s">
        <v>56</v>
      </c>
      <c r="D108" s="63">
        <v>3936.42</v>
      </c>
      <c r="E108" s="60">
        <v>246.02625</v>
      </c>
      <c r="F108" s="55"/>
      <c r="G108" s="45">
        <v>3690.3937500000002</v>
      </c>
      <c r="H108" s="32">
        <v>43132</v>
      </c>
      <c r="I108" s="36">
        <v>43132</v>
      </c>
    </row>
    <row r="109" spans="1:9" ht="14.5" thickBot="1" x14ac:dyDescent="0.35">
      <c r="A109" s="10">
        <v>1258</v>
      </c>
      <c r="B109" s="11" t="s">
        <v>205</v>
      </c>
      <c r="C109" s="5" t="s">
        <v>190</v>
      </c>
      <c r="D109" s="63">
        <v>341.71</v>
      </c>
      <c r="E109" s="60">
        <v>21.356874999999999</v>
      </c>
      <c r="F109" s="55"/>
      <c r="G109" s="45">
        <v>320.35312499999998</v>
      </c>
      <c r="H109" s="32">
        <v>44593</v>
      </c>
      <c r="I109" s="36">
        <v>44593</v>
      </c>
    </row>
    <row r="110" spans="1:9" ht="14.5" thickBot="1" x14ac:dyDescent="0.35">
      <c r="A110" s="10">
        <v>1246</v>
      </c>
      <c r="B110" s="11" t="s">
        <v>201</v>
      </c>
      <c r="C110" s="5" t="s">
        <v>181</v>
      </c>
      <c r="D110" s="63">
        <v>101.77</v>
      </c>
      <c r="E110" s="60">
        <v>6.3606249999999998</v>
      </c>
      <c r="F110" s="55"/>
      <c r="G110" s="45">
        <v>95.409374999999997</v>
      </c>
      <c r="H110" s="32">
        <v>44593</v>
      </c>
      <c r="I110" s="36">
        <v>44593</v>
      </c>
    </row>
    <row r="111" spans="1:9" ht="14.5" thickBot="1" x14ac:dyDescent="0.35">
      <c r="A111" s="16">
        <v>1313</v>
      </c>
      <c r="B111" s="11" t="s">
        <v>202</v>
      </c>
      <c r="C111" s="38" t="s">
        <v>271</v>
      </c>
      <c r="D111" s="63">
        <v>4459.84</v>
      </c>
      <c r="E111" s="60">
        <v>278.74</v>
      </c>
      <c r="F111" s="55"/>
      <c r="G111" s="45">
        <v>4181.1000000000004</v>
      </c>
      <c r="H111" s="32"/>
      <c r="I111" s="36">
        <v>45717</v>
      </c>
    </row>
    <row r="112" spans="1:9" ht="14.5" thickBot="1" x14ac:dyDescent="0.35">
      <c r="A112" s="10">
        <v>1330</v>
      </c>
      <c r="B112" s="11" t="s">
        <v>204</v>
      </c>
      <c r="C112" s="29" t="s">
        <v>298</v>
      </c>
      <c r="D112" s="63">
        <v>1877.47</v>
      </c>
      <c r="E112" s="60">
        <v>117.341875</v>
      </c>
      <c r="F112" s="55"/>
      <c r="G112" s="45">
        <v>1760.128125</v>
      </c>
      <c r="H112" s="32"/>
      <c r="I112" s="36">
        <v>46054</v>
      </c>
    </row>
    <row r="113" spans="1:9" ht="14.5" thickBot="1" x14ac:dyDescent="0.35">
      <c r="A113" s="16">
        <v>1318</v>
      </c>
      <c r="B113" s="11" t="s">
        <v>200</v>
      </c>
      <c r="C113" s="38" t="s">
        <v>276</v>
      </c>
      <c r="D113" s="63">
        <v>3937.06</v>
      </c>
      <c r="E113" s="60">
        <v>246.06625</v>
      </c>
      <c r="F113" s="55"/>
      <c r="G113" s="45">
        <v>3690.9937500000001</v>
      </c>
      <c r="H113" s="32"/>
      <c r="I113" s="36">
        <v>45717</v>
      </c>
    </row>
    <row r="114" spans="1:9" ht="14.5" thickBot="1" x14ac:dyDescent="0.35">
      <c r="A114" s="10">
        <v>1187</v>
      </c>
      <c r="B114" s="11" t="s">
        <v>199</v>
      </c>
      <c r="C114" s="29" t="s">
        <v>57</v>
      </c>
      <c r="D114" s="63">
        <v>112.64</v>
      </c>
      <c r="E114" s="60">
        <v>7.04</v>
      </c>
      <c r="F114" s="55"/>
      <c r="G114" s="45">
        <v>0</v>
      </c>
      <c r="H114" s="32">
        <v>43525</v>
      </c>
      <c r="I114" s="36">
        <v>43525</v>
      </c>
    </row>
    <row r="115" spans="1:9" ht="14.5" thickBot="1" x14ac:dyDescent="0.35">
      <c r="A115" s="10">
        <v>1127</v>
      </c>
      <c r="B115" s="11" t="s">
        <v>200</v>
      </c>
      <c r="C115" s="29" t="s">
        <v>58</v>
      </c>
      <c r="D115" s="63">
        <v>6804.11</v>
      </c>
      <c r="E115" s="60">
        <v>425.25687499999998</v>
      </c>
      <c r="F115" s="55"/>
      <c r="G115" s="45">
        <v>6378.8531249999996</v>
      </c>
      <c r="H115" s="32">
        <v>41730</v>
      </c>
      <c r="I115" s="36">
        <v>41730</v>
      </c>
    </row>
    <row r="116" spans="1:9" ht="14.5" thickBot="1" x14ac:dyDescent="0.35">
      <c r="A116" s="10">
        <v>1293</v>
      </c>
      <c r="B116" s="11" t="s">
        <v>207</v>
      </c>
      <c r="C116" s="5" t="s">
        <v>242</v>
      </c>
      <c r="D116" s="63">
        <v>5269.18</v>
      </c>
      <c r="E116" s="60">
        <v>329.32375000000002</v>
      </c>
      <c r="F116" s="55"/>
      <c r="G116" s="45">
        <v>4939.8562500000007</v>
      </c>
      <c r="H116" s="32">
        <v>45323</v>
      </c>
      <c r="I116" s="36">
        <v>45323</v>
      </c>
    </row>
    <row r="117" spans="1:9" ht="14.5" thickBot="1" x14ac:dyDescent="0.35">
      <c r="A117" s="10">
        <v>1267</v>
      </c>
      <c r="B117" s="11" t="s">
        <v>205</v>
      </c>
      <c r="C117" s="5" t="s">
        <v>229</v>
      </c>
      <c r="D117" s="63">
        <v>3231.86</v>
      </c>
      <c r="E117" s="60">
        <v>201.99125000000001</v>
      </c>
      <c r="F117" s="55"/>
      <c r="G117" s="45">
        <v>3029.8687500000001</v>
      </c>
      <c r="H117" s="32">
        <v>44958</v>
      </c>
      <c r="I117" s="36">
        <v>44958</v>
      </c>
    </row>
    <row r="118" spans="1:9" ht="14.5" thickBot="1" x14ac:dyDescent="0.35">
      <c r="A118" s="10">
        <v>1303</v>
      </c>
      <c r="B118" s="11" t="s">
        <v>205</v>
      </c>
      <c r="C118" s="5" t="s">
        <v>252</v>
      </c>
      <c r="D118" s="63">
        <v>3595.48</v>
      </c>
      <c r="E118" s="60">
        <v>224.7175</v>
      </c>
      <c r="F118" s="55"/>
      <c r="G118" s="45">
        <v>3370.7624999999998</v>
      </c>
      <c r="H118" s="32">
        <v>45323</v>
      </c>
      <c r="I118" s="36">
        <v>45323</v>
      </c>
    </row>
    <row r="119" spans="1:9" ht="14.5" thickBot="1" x14ac:dyDescent="0.35">
      <c r="A119" s="10">
        <v>1155</v>
      </c>
      <c r="B119" s="11" t="s">
        <v>205</v>
      </c>
      <c r="C119" s="29" t="s">
        <v>59</v>
      </c>
      <c r="D119" s="63">
        <v>4699.26</v>
      </c>
      <c r="E119" s="60">
        <v>293.70375000000001</v>
      </c>
      <c r="F119" s="55"/>
      <c r="G119" s="45">
        <v>4405.5562500000005</v>
      </c>
      <c r="H119" s="32">
        <v>42401</v>
      </c>
      <c r="I119" s="36">
        <v>42401</v>
      </c>
    </row>
    <row r="120" spans="1:9" ht="14.5" thickBot="1" x14ac:dyDescent="0.35">
      <c r="A120" s="10">
        <v>1035</v>
      </c>
      <c r="B120" s="11" t="s">
        <v>199</v>
      </c>
      <c r="C120" s="29" t="s">
        <v>60</v>
      </c>
      <c r="D120" s="63">
        <v>2397.5300000000002</v>
      </c>
      <c r="E120" s="60">
        <v>149.84562500000001</v>
      </c>
      <c r="F120" s="55"/>
      <c r="G120" s="45">
        <v>2247.6843750000003</v>
      </c>
      <c r="H120" s="32">
        <v>40148</v>
      </c>
      <c r="I120" s="36">
        <v>40148</v>
      </c>
    </row>
    <row r="121" spans="1:9" ht="14.5" thickBot="1" x14ac:dyDescent="0.35">
      <c r="A121" s="10">
        <v>1011</v>
      </c>
      <c r="B121" s="11" t="s">
        <v>205</v>
      </c>
      <c r="C121" s="29" t="s">
        <v>61</v>
      </c>
      <c r="D121" s="63">
        <v>4575.1099999999997</v>
      </c>
      <c r="E121" s="60">
        <v>285.94437499999998</v>
      </c>
      <c r="F121" s="55"/>
      <c r="G121" s="45">
        <v>4289.1656249999996</v>
      </c>
      <c r="H121" s="32">
        <v>40148</v>
      </c>
      <c r="I121" s="36">
        <v>40148</v>
      </c>
    </row>
    <row r="122" spans="1:9" ht="14.5" thickBot="1" x14ac:dyDescent="0.35">
      <c r="A122" s="10">
        <v>1253</v>
      </c>
      <c r="B122" s="11" t="s">
        <v>204</v>
      </c>
      <c r="C122" s="5" t="s">
        <v>188</v>
      </c>
      <c r="D122" s="63">
        <v>191.36</v>
      </c>
      <c r="E122" s="60">
        <v>11.96</v>
      </c>
      <c r="F122" s="55"/>
      <c r="G122" s="45">
        <v>179.4</v>
      </c>
      <c r="H122" s="32">
        <v>44593</v>
      </c>
      <c r="I122" s="36">
        <v>44593</v>
      </c>
    </row>
    <row r="123" spans="1:9" ht="14.5" thickBot="1" x14ac:dyDescent="0.35">
      <c r="A123" s="10">
        <v>1100</v>
      </c>
      <c r="B123" s="11" t="s">
        <v>202</v>
      </c>
      <c r="C123" s="29" t="s">
        <v>62</v>
      </c>
      <c r="D123" s="63">
        <v>22249.75</v>
      </c>
      <c r="E123" s="60">
        <v>1390.609375</v>
      </c>
      <c r="F123" s="55"/>
      <c r="G123" s="45">
        <v>20859.140625</v>
      </c>
      <c r="H123" s="32">
        <v>41306</v>
      </c>
      <c r="I123" s="36">
        <v>41306</v>
      </c>
    </row>
    <row r="124" spans="1:9" ht="14.5" thickBot="1" x14ac:dyDescent="0.35">
      <c r="A124" s="10">
        <v>1229</v>
      </c>
      <c r="B124" s="11" t="s">
        <v>203</v>
      </c>
      <c r="C124" s="5" t="s">
        <v>166</v>
      </c>
      <c r="D124" s="63">
        <v>5297.9</v>
      </c>
      <c r="E124" s="60">
        <v>331.11874999999998</v>
      </c>
      <c r="F124" s="55"/>
      <c r="G124" s="45">
        <v>4966.78125</v>
      </c>
      <c r="H124" s="32">
        <v>44270</v>
      </c>
      <c r="I124" s="36">
        <v>44270</v>
      </c>
    </row>
    <row r="125" spans="1:9" ht="14.5" thickBot="1" x14ac:dyDescent="0.35">
      <c r="A125" s="10">
        <v>1209</v>
      </c>
      <c r="B125" s="11" t="s">
        <v>203</v>
      </c>
      <c r="C125" s="29" t="s">
        <v>141</v>
      </c>
      <c r="D125" s="63">
        <v>6145.76</v>
      </c>
      <c r="E125" s="60">
        <v>384.11</v>
      </c>
      <c r="F125" s="55"/>
      <c r="G125" s="45">
        <v>5761.6500000000005</v>
      </c>
      <c r="H125" s="32">
        <v>43891</v>
      </c>
      <c r="I125" s="36">
        <v>43891</v>
      </c>
    </row>
    <row r="126" spans="1:9" ht="14.5" thickBot="1" x14ac:dyDescent="0.35">
      <c r="A126" s="10">
        <v>1299</v>
      </c>
      <c r="B126" s="11" t="s">
        <v>201</v>
      </c>
      <c r="C126" s="5" t="s">
        <v>248</v>
      </c>
      <c r="D126" s="63">
        <v>3261.04</v>
      </c>
      <c r="E126" s="60">
        <v>203.815</v>
      </c>
      <c r="F126" s="55"/>
      <c r="G126" s="45">
        <v>3057.2249999999999</v>
      </c>
      <c r="H126" s="32">
        <v>45323</v>
      </c>
      <c r="I126" s="36">
        <v>45323</v>
      </c>
    </row>
    <row r="127" spans="1:9" ht="14.5" thickBot="1" x14ac:dyDescent="0.35">
      <c r="A127" s="10">
        <v>1335</v>
      </c>
      <c r="B127" s="11" t="s">
        <v>204</v>
      </c>
      <c r="C127" s="29" t="s">
        <v>303</v>
      </c>
      <c r="D127" s="63">
        <v>1877.47</v>
      </c>
      <c r="E127" s="60">
        <v>117.341875</v>
      </c>
      <c r="F127" s="55"/>
      <c r="G127" s="45">
        <v>1760.128125</v>
      </c>
      <c r="H127" s="32"/>
      <c r="I127" s="36">
        <v>46054</v>
      </c>
    </row>
    <row r="128" spans="1:9" ht="14.5" thickBot="1" x14ac:dyDescent="0.35">
      <c r="A128" s="16">
        <v>1314</v>
      </c>
      <c r="B128" s="11" t="s">
        <v>201</v>
      </c>
      <c r="C128" s="38" t="s">
        <v>272</v>
      </c>
      <c r="D128" s="63">
        <v>2107.38</v>
      </c>
      <c r="E128" s="60">
        <v>131.71125000000001</v>
      </c>
      <c r="F128" s="55"/>
      <c r="G128" s="45">
        <v>1975.66875</v>
      </c>
      <c r="H128" s="32"/>
      <c r="I128" s="36">
        <v>45717</v>
      </c>
    </row>
    <row r="129" spans="1:9" ht="14.5" thickBot="1" x14ac:dyDescent="0.35">
      <c r="A129" s="10">
        <v>1157</v>
      </c>
      <c r="B129" s="11" t="s">
        <v>202</v>
      </c>
      <c r="C129" s="29" t="s">
        <v>63</v>
      </c>
      <c r="D129" s="63">
        <v>5328.43</v>
      </c>
      <c r="E129" s="60">
        <v>333.02687500000002</v>
      </c>
      <c r="F129" s="55"/>
      <c r="G129" s="45">
        <v>4995.4031250000007</v>
      </c>
      <c r="H129" s="32">
        <v>42401</v>
      </c>
      <c r="I129" s="36">
        <v>42401</v>
      </c>
    </row>
    <row r="130" spans="1:9" ht="14.5" thickBot="1" x14ac:dyDescent="0.35">
      <c r="A130" s="10">
        <v>1216</v>
      </c>
      <c r="B130" s="11" t="s">
        <v>206</v>
      </c>
      <c r="C130" s="5" t="s">
        <v>154</v>
      </c>
      <c r="D130" s="63">
        <v>9641.01</v>
      </c>
      <c r="E130" s="60">
        <v>602.56312500000001</v>
      </c>
      <c r="F130" s="55"/>
      <c r="G130" s="45">
        <v>9038.4468749999996</v>
      </c>
      <c r="H130" s="32">
        <v>44270</v>
      </c>
      <c r="I130" s="36">
        <v>44270</v>
      </c>
    </row>
    <row r="131" spans="1:9" ht="14.5" thickBot="1" x14ac:dyDescent="0.35">
      <c r="A131" s="10">
        <v>1255</v>
      </c>
      <c r="B131" s="11" t="s">
        <v>203</v>
      </c>
      <c r="C131" s="5" t="s">
        <v>189</v>
      </c>
      <c r="D131" s="63">
        <v>4858.76</v>
      </c>
      <c r="E131" s="60">
        <v>303.67250000000001</v>
      </c>
      <c r="F131" s="55"/>
      <c r="G131" s="45">
        <v>4555.0875000000005</v>
      </c>
      <c r="H131" s="32">
        <v>44593</v>
      </c>
      <c r="I131" s="36">
        <v>44593</v>
      </c>
    </row>
    <row r="132" spans="1:9" ht="14.5" thickBot="1" x14ac:dyDescent="0.35">
      <c r="A132" s="10">
        <v>1170</v>
      </c>
      <c r="B132" s="11" t="s">
        <v>207</v>
      </c>
      <c r="C132" s="29" t="s">
        <v>257</v>
      </c>
      <c r="D132" s="63">
        <v>10038.959999999999</v>
      </c>
      <c r="E132" s="60">
        <v>627.43499999999995</v>
      </c>
      <c r="F132" s="55"/>
      <c r="G132" s="45">
        <v>9411.5249999999996</v>
      </c>
      <c r="H132" s="32">
        <v>43132</v>
      </c>
      <c r="I132" s="36">
        <v>43132</v>
      </c>
    </row>
    <row r="133" spans="1:9" ht="14.5" thickBot="1" x14ac:dyDescent="0.35">
      <c r="A133" s="10">
        <v>1291</v>
      </c>
      <c r="B133" s="11" t="s">
        <v>206</v>
      </c>
      <c r="C133" s="5" t="s">
        <v>240</v>
      </c>
      <c r="D133" s="63">
        <v>787.02</v>
      </c>
      <c r="E133" s="60">
        <v>49.188749999999999</v>
      </c>
      <c r="F133" s="55"/>
      <c r="G133" s="45">
        <v>737.83124999999995</v>
      </c>
      <c r="H133" s="32">
        <v>45323</v>
      </c>
      <c r="I133" s="36">
        <v>45323</v>
      </c>
    </row>
    <row r="134" spans="1:9" ht="14.5" thickBot="1" x14ac:dyDescent="0.35">
      <c r="A134" s="12">
        <v>1115</v>
      </c>
      <c r="B134" s="11" t="s">
        <v>200</v>
      </c>
      <c r="C134" s="29" t="s">
        <v>64</v>
      </c>
      <c r="D134" s="63">
        <v>16829.07</v>
      </c>
      <c r="E134" s="60">
        <v>1051.816875</v>
      </c>
      <c r="F134" s="55"/>
      <c r="G134" s="45">
        <v>15777.253124999999</v>
      </c>
      <c r="H134" s="32">
        <v>41306</v>
      </c>
      <c r="I134" s="36">
        <v>41306</v>
      </c>
    </row>
    <row r="135" spans="1:9" ht="14.5" thickBot="1" x14ac:dyDescent="0.35">
      <c r="A135" s="12">
        <v>1061</v>
      </c>
      <c r="B135" s="11" t="s">
        <v>203</v>
      </c>
      <c r="C135" s="29" t="s">
        <v>65</v>
      </c>
      <c r="D135" s="64">
        <v>5188.3314996949557</v>
      </c>
      <c r="E135" s="60">
        <v>1289.0218749999999</v>
      </c>
      <c r="F135" s="55">
        <v>15436.018500305043</v>
      </c>
      <c r="G135" s="45">
        <v>19335.328125</v>
      </c>
      <c r="H135" s="32">
        <v>40391</v>
      </c>
      <c r="I135" s="36">
        <v>40391</v>
      </c>
    </row>
    <row r="136" spans="1:9" ht="14.5" thickBot="1" x14ac:dyDescent="0.35">
      <c r="A136" s="12">
        <v>1238</v>
      </c>
      <c r="B136" s="11" t="s">
        <v>202</v>
      </c>
      <c r="C136" s="5" t="s">
        <v>173</v>
      </c>
      <c r="D136" s="63">
        <v>5210.9399999999996</v>
      </c>
      <c r="E136" s="60">
        <v>325.68374999999997</v>
      </c>
      <c r="F136" s="55"/>
      <c r="G136" s="45">
        <v>4885.2562499999995</v>
      </c>
      <c r="H136" s="32">
        <v>44270</v>
      </c>
      <c r="I136" s="36">
        <v>44270</v>
      </c>
    </row>
    <row r="137" spans="1:9" ht="14.5" thickBot="1" x14ac:dyDescent="0.35">
      <c r="A137" s="12">
        <v>1273</v>
      </c>
      <c r="B137" s="11" t="s">
        <v>201</v>
      </c>
      <c r="C137" s="5" t="s">
        <v>216</v>
      </c>
      <c r="D137" s="63">
        <v>2802.53</v>
      </c>
      <c r="E137" s="60">
        <v>175.15812500000001</v>
      </c>
      <c r="F137" s="55"/>
      <c r="G137" s="45">
        <v>2627.3718750000003</v>
      </c>
      <c r="H137" s="32">
        <v>44958</v>
      </c>
      <c r="I137" s="36">
        <v>44958</v>
      </c>
    </row>
    <row r="138" spans="1:9" ht="14.5" thickBot="1" x14ac:dyDescent="0.35">
      <c r="A138" s="12">
        <v>1264</v>
      </c>
      <c r="B138" s="11" t="s">
        <v>205</v>
      </c>
      <c r="C138" s="5" t="s">
        <v>195</v>
      </c>
      <c r="D138" s="63">
        <v>16658.560000000001</v>
      </c>
      <c r="E138" s="60">
        <v>1041.1600000000001</v>
      </c>
      <c r="F138" s="55"/>
      <c r="G138" s="45">
        <v>15617.400000000001</v>
      </c>
      <c r="H138" s="32">
        <v>44593</v>
      </c>
      <c r="I138" s="36">
        <v>44593</v>
      </c>
    </row>
    <row r="139" spans="1:9" ht="14.5" thickBot="1" x14ac:dyDescent="0.35">
      <c r="A139" s="12">
        <v>1072</v>
      </c>
      <c r="B139" s="11" t="s">
        <v>206</v>
      </c>
      <c r="C139" s="29" t="s">
        <v>66</v>
      </c>
      <c r="D139" s="63">
        <v>11742.73</v>
      </c>
      <c r="E139" s="60">
        <v>733.92062499999997</v>
      </c>
      <c r="F139" s="55"/>
      <c r="G139" s="45">
        <v>11008.809374999999</v>
      </c>
      <c r="H139" s="32">
        <v>40909</v>
      </c>
      <c r="I139" s="36">
        <v>40909</v>
      </c>
    </row>
    <row r="140" spans="1:9" ht="14.5" thickBot="1" x14ac:dyDescent="0.35">
      <c r="A140" s="12">
        <v>1194</v>
      </c>
      <c r="B140" s="11" t="s">
        <v>206</v>
      </c>
      <c r="C140" s="29" t="s">
        <v>152</v>
      </c>
      <c r="D140" s="63">
        <v>19880.14</v>
      </c>
      <c r="E140" s="60">
        <v>1242.50875</v>
      </c>
      <c r="F140" s="55"/>
      <c r="G140" s="45">
        <v>18637.631249999999</v>
      </c>
      <c r="H140" s="32">
        <v>43891</v>
      </c>
      <c r="I140" s="36">
        <v>43891</v>
      </c>
    </row>
    <row r="141" spans="1:9" ht="14.5" thickBot="1" x14ac:dyDescent="0.35">
      <c r="A141" s="12">
        <v>1223</v>
      </c>
      <c r="B141" s="11" t="s">
        <v>204</v>
      </c>
      <c r="C141" s="5" t="s">
        <v>160</v>
      </c>
      <c r="D141" s="63">
        <v>3011.78</v>
      </c>
      <c r="E141" s="60">
        <v>188.23625000000001</v>
      </c>
      <c r="F141" s="55"/>
      <c r="G141" s="45">
        <v>2823.5437500000003</v>
      </c>
      <c r="H141" s="32">
        <v>44270</v>
      </c>
      <c r="I141" s="36">
        <v>44270</v>
      </c>
    </row>
    <row r="142" spans="1:9" ht="14.5" thickBot="1" x14ac:dyDescent="0.35">
      <c r="A142" s="12">
        <v>1274</v>
      </c>
      <c r="B142" s="11" t="s">
        <v>200</v>
      </c>
      <c r="C142" s="5" t="s">
        <v>217</v>
      </c>
      <c r="D142" s="63">
        <v>4224.1099999999997</v>
      </c>
      <c r="E142" s="60">
        <v>264.00687499999998</v>
      </c>
      <c r="F142" s="55"/>
      <c r="G142" s="45">
        <v>3960.1031249999996</v>
      </c>
      <c r="H142" s="32">
        <v>44958</v>
      </c>
      <c r="I142" s="36">
        <v>44958</v>
      </c>
    </row>
    <row r="143" spans="1:9" ht="14.5" thickBot="1" x14ac:dyDescent="0.35">
      <c r="A143" s="12">
        <v>1082</v>
      </c>
      <c r="B143" s="11" t="s">
        <v>203</v>
      </c>
      <c r="C143" s="29" t="s">
        <v>67</v>
      </c>
      <c r="D143" s="63">
        <v>18225.64</v>
      </c>
      <c r="E143" s="60">
        <v>1139.1025</v>
      </c>
      <c r="F143" s="55"/>
      <c r="G143" s="45">
        <v>17086.537499999999</v>
      </c>
      <c r="H143" s="32">
        <v>40909</v>
      </c>
      <c r="I143" s="36">
        <v>40909</v>
      </c>
    </row>
    <row r="144" spans="1:9" ht="14.5" thickBot="1" x14ac:dyDescent="0.35">
      <c r="A144" s="12">
        <v>1201</v>
      </c>
      <c r="B144" s="11" t="s">
        <v>204</v>
      </c>
      <c r="C144" s="29" t="s">
        <v>147</v>
      </c>
      <c r="D144" s="63">
        <v>144.41999999999999</v>
      </c>
      <c r="E144" s="60">
        <v>9.0262499999999992</v>
      </c>
      <c r="F144" s="55"/>
      <c r="G144" s="45">
        <v>135.39374999999998</v>
      </c>
      <c r="H144" s="32">
        <v>43891</v>
      </c>
      <c r="I144" s="36">
        <v>43891</v>
      </c>
    </row>
    <row r="145" spans="1:9" ht="14.5" thickBot="1" x14ac:dyDescent="0.35">
      <c r="A145" s="12">
        <v>1050</v>
      </c>
      <c r="B145" s="11" t="s">
        <v>204</v>
      </c>
      <c r="C145" s="29" t="s">
        <v>68</v>
      </c>
      <c r="D145" s="63">
        <v>3567.52</v>
      </c>
      <c r="E145" s="60">
        <v>222.97</v>
      </c>
      <c r="F145" s="55"/>
      <c r="G145" s="45">
        <v>3344.55</v>
      </c>
      <c r="H145" s="32">
        <v>41730</v>
      </c>
      <c r="I145" s="36">
        <v>41730</v>
      </c>
    </row>
    <row r="146" spans="1:9" ht="14.5" thickBot="1" x14ac:dyDescent="0.35">
      <c r="A146" s="12">
        <v>1185</v>
      </c>
      <c r="B146" s="11" t="s">
        <v>205</v>
      </c>
      <c r="C146" s="41" t="s">
        <v>261</v>
      </c>
      <c r="D146" s="63">
        <v>10692.47</v>
      </c>
      <c r="E146" s="60">
        <v>668.27937499999996</v>
      </c>
      <c r="F146" s="55"/>
      <c r="G146" s="45">
        <v>10024.190624999999</v>
      </c>
      <c r="H146" s="32">
        <v>43525</v>
      </c>
      <c r="I146" s="36">
        <v>43525</v>
      </c>
    </row>
    <row r="147" spans="1:9" ht="14.5" thickBot="1" x14ac:dyDescent="0.35">
      <c r="A147" s="17">
        <v>1309</v>
      </c>
      <c r="B147" s="11" t="s">
        <v>204</v>
      </c>
      <c r="C147" s="40" t="s">
        <v>267</v>
      </c>
      <c r="D147" s="63">
        <v>1945.35</v>
      </c>
      <c r="E147" s="60">
        <v>121.58437499999999</v>
      </c>
      <c r="F147" s="55"/>
      <c r="G147" s="45">
        <v>1823.765625</v>
      </c>
      <c r="H147" s="32"/>
      <c r="I147" s="36">
        <v>45717</v>
      </c>
    </row>
    <row r="148" spans="1:9" ht="14.5" thickBot="1" x14ac:dyDescent="0.35">
      <c r="A148" s="12">
        <v>1090</v>
      </c>
      <c r="B148" s="11" t="s">
        <v>199</v>
      </c>
      <c r="C148" s="29" t="s">
        <v>69</v>
      </c>
      <c r="D148" s="63">
        <v>2686.03</v>
      </c>
      <c r="E148" s="60">
        <v>167.87687500000001</v>
      </c>
      <c r="F148" s="55"/>
      <c r="G148" s="45">
        <v>2518.1531250000003</v>
      </c>
      <c r="H148" s="32">
        <v>40909</v>
      </c>
      <c r="I148" s="36">
        <v>40909</v>
      </c>
    </row>
    <row r="149" spans="1:9" ht="14.5" thickBot="1" x14ac:dyDescent="0.35">
      <c r="A149" s="12">
        <v>1230</v>
      </c>
      <c r="B149" s="11" t="s">
        <v>203</v>
      </c>
      <c r="C149" s="5" t="s">
        <v>167</v>
      </c>
      <c r="D149" s="63">
        <v>1258.25</v>
      </c>
      <c r="E149" s="60">
        <v>78.640625</v>
      </c>
      <c r="F149" s="55"/>
      <c r="G149" s="45">
        <v>1179.609375</v>
      </c>
      <c r="H149" s="32">
        <v>44270</v>
      </c>
      <c r="I149" s="36">
        <v>44270</v>
      </c>
    </row>
    <row r="150" spans="1:9" ht="14.5" thickBot="1" x14ac:dyDescent="0.35">
      <c r="A150" s="12">
        <v>1297</v>
      </c>
      <c r="B150" s="11" t="s">
        <v>205</v>
      </c>
      <c r="C150" s="5" t="s">
        <v>246</v>
      </c>
      <c r="D150" s="63">
        <v>3452.98</v>
      </c>
      <c r="E150" s="60">
        <v>215.81125</v>
      </c>
      <c r="F150" s="55"/>
      <c r="G150" s="45">
        <v>3237.1687499999998</v>
      </c>
      <c r="H150" s="32">
        <v>45323</v>
      </c>
      <c r="I150" s="36">
        <v>45323</v>
      </c>
    </row>
    <row r="151" spans="1:9" ht="14.5" thickBot="1" x14ac:dyDescent="0.35">
      <c r="A151" s="12">
        <v>1137</v>
      </c>
      <c r="B151" s="11" t="s">
        <v>205</v>
      </c>
      <c r="C151" s="29" t="s">
        <v>70</v>
      </c>
      <c r="D151" s="63">
        <v>2755.52</v>
      </c>
      <c r="E151" s="60">
        <v>172.22</v>
      </c>
      <c r="F151" s="55"/>
      <c r="G151" s="45">
        <v>2583.3000000000002</v>
      </c>
      <c r="H151" s="32">
        <v>42095</v>
      </c>
      <c r="I151" s="36">
        <v>42095</v>
      </c>
    </row>
    <row r="152" spans="1:9" ht="14.5" thickBot="1" x14ac:dyDescent="0.35">
      <c r="A152" s="12">
        <v>1120</v>
      </c>
      <c r="B152" s="11" t="s">
        <v>199</v>
      </c>
      <c r="C152" s="29" t="s">
        <v>71</v>
      </c>
      <c r="D152" s="63">
        <v>6223.87</v>
      </c>
      <c r="E152" s="60">
        <v>388.99187499999999</v>
      </c>
      <c r="F152" s="55"/>
      <c r="G152" s="45">
        <v>5834.8781250000002</v>
      </c>
      <c r="H152" s="32">
        <v>41730</v>
      </c>
      <c r="I152" s="36">
        <v>41730</v>
      </c>
    </row>
    <row r="153" spans="1:9" ht="14.5" thickBot="1" x14ac:dyDescent="0.35">
      <c r="A153" s="12">
        <v>1144</v>
      </c>
      <c r="B153" s="11" t="s">
        <v>200</v>
      </c>
      <c r="C153" s="29" t="s">
        <v>72</v>
      </c>
      <c r="D153" s="63">
        <v>4337.07</v>
      </c>
      <c r="E153" s="60">
        <v>271.06687499999998</v>
      </c>
      <c r="F153" s="55"/>
      <c r="G153" s="45">
        <v>4066.0031249999997</v>
      </c>
      <c r="H153" s="32">
        <v>42095</v>
      </c>
      <c r="I153" s="36">
        <v>42095</v>
      </c>
    </row>
    <row r="154" spans="1:9" ht="14.5" thickBot="1" x14ac:dyDescent="0.35">
      <c r="A154" s="12">
        <v>1109</v>
      </c>
      <c r="B154" s="11" t="s">
        <v>203</v>
      </c>
      <c r="C154" s="29" t="s">
        <v>73</v>
      </c>
      <c r="D154" s="63">
        <v>3466.69</v>
      </c>
      <c r="E154" s="60">
        <v>216.668125</v>
      </c>
      <c r="F154" s="55"/>
      <c r="G154" s="45">
        <v>3250.0218749999999</v>
      </c>
      <c r="H154" s="32">
        <v>41306</v>
      </c>
      <c r="I154" s="36">
        <v>41306</v>
      </c>
    </row>
    <row r="155" spans="1:9" ht="14.5" thickBot="1" x14ac:dyDescent="0.35">
      <c r="A155" s="12">
        <v>1183</v>
      </c>
      <c r="B155" s="11" t="s">
        <v>205</v>
      </c>
      <c r="C155" s="29" t="s">
        <v>74</v>
      </c>
      <c r="D155" s="63">
        <v>39787.65</v>
      </c>
      <c r="E155" s="60">
        <v>2486.7281250000001</v>
      </c>
      <c r="F155" s="55"/>
      <c r="G155" s="45">
        <v>37300.921875</v>
      </c>
      <c r="H155" s="32">
        <v>43525</v>
      </c>
      <c r="I155" s="36">
        <v>43525</v>
      </c>
    </row>
    <row r="156" spans="1:9" ht="14.5" thickBot="1" x14ac:dyDescent="0.35">
      <c r="A156" s="12">
        <v>1302</v>
      </c>
      <c r="B156" s="11" t="s">
        <v>205</v>
      </c>
      <c r="C156" s="5" t="s">
        <v>251</v>
      </c>
      <c r="D156" s="63">
        <v>643.08000000000004</v>
      </c>
      <c r="E156" s="60">
        <v>40.192500000000003</v>
      </c>
      <c r="F156" s="55"/>
      <c r="G156" s="45">
        <v>602.88750000000005</v>
      </c>
      <c r="H156" s="32">
        <v>45323</v>
      </c>
      <c r="I156" s="36">
        <v>45323</v>
      </c>
    </row>
    <row r="157" spans="1:9" ht="14.5" thickBot="1" x14ac:dyDescent="0.35">
      <c r="A157" s="12">
        <v>1225</v>
      </c>
      <c r="B157" s="11" t="s">
        <v>204</v>
      </c>
      <c r="C157" s="5" t="s">
        <v>162</v>
      </c>
      <c r="D157" s="63">
        <v>2841.58</v>
      </c>
      <c r="E157" s="60">
        <v>177.59875</v>
      </c>
      <c r="F157" s="55"/>
      <c r="G157" s="45">
        <v>2663.9812499999998</v>
      </c>
      <c r="H157" s="32">
        <v>44270</v>
      </c>
      <c r="I157" s="36">
        <v>44270</v>
      </c>
    </row>
    <row r="158" spans="1:9" ht="14.5" thickBot="1" x14ac:dyDescent="0.35">
      <c r="A158" s="12">
        <v>1030</v>
      </c>
      <c r="B158" s="11" t="s">
        <v>201</v>
      </c>
      <c r="C158" s="29" t="s">
        <v>75</v>
      </c>
      <c r="D158" s="63">
        <v>2940.84</v>
      </c>
      <c r="E158" s="60">
        <v>183.80250000000001</v>
      </c>
      <c r="F158" s="55"/>
      <c r="G158" s="45">
        <v>2757.0375000000004</v>
      </c>
      <c r="H158" s="32">
        <v>40148</v>
      </c>
      <c r="I158" s="36">
        <v>40148</v>
      </c>
    </row>
    <row r="159" spans="1:9" ht="14.5" thickBot="1" x14ac:dyDescent="0.35">
      <c r="A159" s="12">
        <v>1028</v>
      </c>
      <c r="B159" s="11" t="s">
        <v>201</v>
      </c>
      <c r="C159" s="29" t="s">
        <v>262</v>
      </c>
      <c r="D159" s="63">
        <v>2928.26</v>
      </c>
      <c r="E159" s="60">
        <v>183.01625000000001</v>
      </c>
      <c r="F159" s="55"/>
      <c r="G159" s="45">
        <v>2745.2437500000001</v>
      </c>
      <c r="H159" s="32">
        <v>40148</v>
      </c>
      <c r="I159" s="36">
        <v>40148</v>
      </c>
    </row>
    <row r="160" spans="1:9" ht="14.5" thickBot="1" x14ac:dyDescent="0.35">
      <c r="A160" s="10">
        <v>1213</v>
      </c>
      <c r="B160" s="11" t="s">
        <v>199</v>
      </c>
      <c r="C160" s="29" t="s">
        <v>138</v>
      </c>
      <c r="D160" s="63">
        <v>404.74</v>
      </c>
      <c r="E160" s="60">
        <v>25.296250000000001</v>
      </c>
      <c r="F160" s="55"/>
      <c r="G160" s="45">
        <v>379.44375000000002</v>
      </c>
      <c r="H160" s="32">
        <v>43891</v>
      </c>
      <c r="I160" s="36">
        <v>43891</v>
      </c>
    </row>
    <row r="161" spans="1:9" ht="14.5" thickBot="1" x14ac:dyDescent="0.35">
      <c r="A161" s="16">
        <v>1315</v>
      </c>
      <c r="B161" s="11" t="s">
        <v>203</v>
      </c>
      <c r="C161" s="38" t="s">
        <v>307</v>
      </c>
      <c r="D161" s="63">
        <v>3790.88</v>
      </c>
      <c r="E161" s="60">
        <v>236.93</v>
      </c>
      <c r="F161" s="55"/>
      <c r="G161" s="45">
        <v>3553.9500000000003</v>
      </c>
      <c r="H161" s="32"/>
      <c r="I161" s="36">
        <v>45717</v>
      </c>
    </row>
    <row r="162" spans="1:9" ht="14.5" thickBot="1" x14ac:dyDescent="0.35">
      <c r="A162" s="10">
        <v>1077</v>
      </c>
      <c r="B162" s="11" t="s">
        <v>204</v>
      </c>
      <c r="C162" s="29" t="s">
        <v>76</v>
      </c>
      <c r="D162" s="63">
        <v>2581.7399999999998</v>
      </c>
      <c r="E162" s="60">
        <v>161.35874999999999</v>
      </c>
      <c r="F162" s="55"/>
      <c r="G162" s="45">
        <v>2420.3812499999999</v>
      </c>
      <c r="H162" s="32">
        <v>40909</v>
      </c>
      <c r="I162" s="36">
        <v>40909</v>
      </c>
    </row>
    <row r="163" spans="1:9" s="4" customFormat="1" ht="14.5" thickBot="1" x14ac:dyDescent="0.35">
      <c r="A163" s="10">
        <v>1075</v>
      </c>
      <c r="B163" s="11" t="s">
        <v>203</v>
      </c>
      <c r="C163" s="29" t="s">
        <v>77</v>
      </c>
      <c r="D163" s="63">
        <v>5400.37</v>
      </c>
      <c r="E163" s="60">
        <v>337.52312499999999</v>
      </c>
      <c r="F163" s="55"/>
      <c r="G163" s="45">
        <v>5062.8468750000002</v>
      </c>
      <c r="H163" s="32">
        <v>40909</v>
      </c>
      <c r="I163" s="36">
        <v>40909</v>
      </c>
    </row>
    <row r="164" spans="1:9" ht="14.5" thickBot="1" x14ac:dyDescent="0.35">
      <c r="A164" s="10">
        <v>1275</v>
      </c>
      <c r="B164" s="11" t="s">
        <v>204</v>
      </c>
      <c r="C164" s="5" t="s">
        <v>218</v>
      </c>
      <c r="D164" s="63">
        <v>299.79000000000002</v>
      </c>
      <c r="E164" s="60">
        <v>18.736875000000001</v>
      </c>
      <c r="F164" s="55"/>
      <c r="G164" s="45">
        <v>281.05312500000002</v>
      </c>
      <c r="H164" s="32">
        <v>44958</v>
      </c>
      <c r="I164" s="36">
        <v>44958</v>
      </c>
    </row>
    <row r="165" spans="1:9" ht="14.5" thickBot="1" x14ac:dyDescent="0.35">
      <c r="A165" s="10">
        <v>1068</v>
      </c>
      <c r="B165" s="11" t="s">
        <v>200</v>
      </c>
      <c r="C165" s="29" t="s">
        <v>78</v>
      </c>
      <c r="D165" s="63">
        <v>1530.18</v>
      </c>
      <c r="E165" s="60">
        <v>95.636250000000004</v>
      </c>
      <c r="F165" s="55"/>
      <c r="G165" s="45">
        <v>1434.54375</v>
      </c>
      <c r="H165" s="32">
        <v>40544</v>
      </c>
      <c r="I165" s="36">
        <v>40544</v>
      </c>
    </row>
    <row r="166" spans="1:9" ht="14.5" thickBot="1" x14ac:dyDescent="0.35">
      <c r="A166" s="16">
        <v>1308</v>
      </c>
      <c r="B166" s="11" t="s">
        <v>197</v>
      </c>
      <c r="C166" s="40" t="s">
        <v>266</v>
      </c>
      <c r="D166" s="63">
        <v>5258.57</v>
      </c>
      <c r="E166" s="60">
        <v>328.66062499999998</v>
      </c>
      <c r="F166" s="55"/>
      <c r="G166" s="45">
        <v>4929.9093749999993</v>
      </c>
      <c r="H166" s="32"/>
      <c r="I166" s="36">
        <v>45717</v>
      </c>
    </row>
    <row r="167" spans="1:9" ht="14.5" thickBot="1" x14ac:dyDescent="0.35">
      <c r="A167" s="10">
        <v>1022</v>
      </c>
      <c r="B167" s="11" t="s">
        <v>203</v>
      </c>
      <c r="C167" s="29" t="s">
        <v>79</v>
      </c>
      <c r="D167" s="63">
        <v>12783.63</v>
      </c>
      <c r="E167" s="60">
        <v>798.97687499999995</v>
      </c>
      <c r="F167" s="55"/>
      <c r="G167" s="45">
        <v>11984.653124999999</v>
      </c>
      <c r="H167" s="32">
        <v>40148</v>
      </c>
      <c r="I167" s="36">
        <v>40148</v>
      </c>
    </row>
    <row r="168" spans="1:9" ht="14.5" thickBot="1" x14ac:dyDescent="0.35">
      <c r="A168" s="10">
        <v>1276</v>
      </c>
      <c r="B168" s="11" t="s">
        <v>201</v>
      </c>
      <c r="C168" s="5" t="s">
        <v>219</v>
      </c>
      <c r="D168" s="63">
        <v>3676.23</v>
      </c>
      <c r="E168" s="60">
        <v>229.764375</v>
      </c>
      <c r="F168" s="55"/>
      <c r="G168" s="45">
        <v>3446.4656249999998</v>
      </c>
      <c r="H168" s="32">
        <v>44958</v>
      </c>
      <c r="I168" s="36">
        <v>44958</v>
      </c>
    </row>
    <row r="169" spans="1:9" ht="14.5" thickBot="1" x14ac:dyDescent="0.35">
      <c r="A169" s="10">
        <v>1081</v>
      </c>
      <c r="B169" s="11" t="s">
        <v>205</v>
      </c>
      <c r="C169" s="29" t="s">
        <v>80</v>
      </c>
      <c r="D169" s="63">
        <v>7065.34</v>
      </c>
      <c r="E169" s="60">
        <v>441.58375000000001</v>
      </c>
      <c r="F169" s="55"/>
      <c r="G169" s="45">
        <v>6623.7562500000004</v>
      </c>
      <c r="H169" s="32">
        <v>40909</v>
      </c>
      <c r="I169" s="36">
        <v>40909</v>
      </c>
    </row>
    <row r="170" spans="1:9" ht="14.5" thickBot="1" x14ac:dyDescent="0.35">
      <c r="A170" s="10">
        <v>1180</v>
      </c>
      <c r="B170" s="11" t="s">
        <v>200</v>
      </c>
      <c r="C170" s="29" t="s">
        <v>260</v>
      </c>
      <c r="D170" s="63">
        <v>4936.1400000000003</v>
      </c>
      <c r="E170" s="60">
        <v>308.50875000000002</v>
      </c>
      <c r="F170" s="55"/>
      <c r="G170" s="45">
        <v>4627.6312500000004</v>
      </c>
      <c r="H170" s="32">
        <v>43525</v>
      </c>
      <c r="I170" s="36">
        <v>43525</v>
      </c>
    </row>
    <row r="171" spans="1:9" ht="14.5" thickBot="1" x14ac:dyDescent="0.35">
      <c r="A171" s="10">
        <v>1130</v>
      </c>
      <c r="B171" s="11" t="s">
        <v>200</v>
      </c>
      <c r="C171" s="29" t="s">
        <v>81</v>
      </c>
      <c r="D171" s="63">
        <v>9800.27</v>
      </c>
      <c r="E171" s="60">
        <v>612.51687500000003</v>
      </c>
      <c r="F171" s="55"/>
      <c r="G171" s="45">
        <v>9187.7531250000011</v>
      </c>
      <c r="H171" s="32">
        <v>41730</v>
      </c>
      <c r="I171" s="36">
        <v>41730</v>
      </c>
    </row>
    <row r="172" spans="1:9" ht="14.5" thickBot="1" x14ac:dyDescent="0.35">
      <c r="A172" s="10">
        <v>1149</v>
      </c>
      <c r="B172" s="11" t="s">
        <v>204</v>
      </c>
      <c r="C172" s="29" t="s">
        <v>82</v>
      </c>
      <c r="D172" s="63">
        <v>2740.37</v>
      </c>
      <c r="E172" s="60">
        <v>171.27312499999999</v>
      </c>
      <c r="F172" s="55"/>
      <c r="G172" s="45">
        <v>2569.0968749999997</v>
      </c>
      <c r="H172" s="32">
        <v>42401</v>
      </c>
      <c r="I172" s="36">
        <v>42401</v>
      </c>
    </row>
    <row r="173" spans="1:9" ht="14.5" thickBot="1" x14ac:dyDescent="0.35">
      <c r="A173" s="10">
        <v>1091</v>
      </c>
      <c r="B173" s="11" t="s">
        <v>197</v>
      </c>
      <c r="C173" s="29" t="s">
        <v>83</v>
      </c>
      <c r="D173" s="63">
        <v>4836.97</v>
      </c>
      <c r="E173" s="60">
        <v>302.31062500000002</v>
      </c>
      <c r="F173" s="55"/>
      <c r="G173" s="45">
        <v>4534.6593750000002</v>
      </c>
      <c r="H173" s="32">
        <v>40909</v>
      </c>
      <c r="I173" s="36">
        <v>40909</v>
      </c>
    </row>
    <row r="174" spans="1:9" ht="14.5" thickBot="1" x14ac:dyDescent="0.35">
      <c r="A174" s="10">
        <v>1104</v>
      </c>
      <c r="B174" s="11" t="s">
        <v>199</v>
      </c>
      <c r="C174" s="29" t="s">
        <v>84</v>
      </c>
      <c r="D174" s="63">
        <v>2666.37</v>
      </c>
      <c r="E174" s="60">
        <v>166.64812499999999</v>
      </c>
      <c r="F174" s="55"/>
      <c r="G174" s="45">
        <v>2499.7218749999997</v>
      </c>
      <c r="H174" s="32">
        <v>41306</v>
      </c>
      <c r="I174" s="36">
        <v>41306</v>
      </c>
    </row>
    <row r="175" spans="1:9" ht="14.5" thickBot="1" x14ac:dyDescent="0.35">
      <c r="A175" s="10">
        <v>1056</v>
      </c>
      <c r="B175" s="11" t="s">
        <v>202</v>
      </c>
      <c r="C175" s="29" t="s">
        <v>85</v>
      </c>
      <c r="D175" s="63">
        <v>24088.93</v>
      </c>
      <c r="E175" s="60">
        <v>1505.558125</v>
      </c>
      <c r="F175" s="55"/>
      <c r="G175" s="45">
        <v>22583.371875000001</v>
      </c>
      <c r="H175" s="32">
        <v>40269</v>
      </c>
      <c r="I175" s="36">
        <v>40269</v>
      </c>
    </row>
    <row r="176" spans="1:9" ht="14.5" thickBot="1" x14ac:dyDescent="0.35">
      <c r="A176" s="10">
        <v>1071</v>
      </c>
      <c r="B176" s="11" t="s">
        <v>200</v>
      </c>
      <c r="C176" s="29" t="s">
        <v>86</v>
      </c>
      <c r="D176" s="63">
        <v>30806.31</v>
      </c>
      <c r="E176" s="60">
        <v>1925.3943750000001</v>
      </c>
      <c r="F176" s="55"/>
      <c r="G176" s="45">
        <v>28880.915625000001</v>
      </c>
      <c r="H176" s="32">
        <v>40909</v>
      </c>
      <c r="I176" s="36">
        <v>40909</v>
      </c>
    </row>
    <row r="177" spans="1:9" ht="14.5" thickBot="1" x14ac:dyDescent="0.35">
      <c r="A177" s="10">
        <v>1208</v>
      </c>
      <c r="B177" s="11" t="s">
        <v>203</v>
      </c>
      <c r="C177" s="29" t="s">
        <v>142</v>
      </c>
      <c r="D177" s="63">
        <v>4281.29</v>
      </c>
      <c r="E177" s="60">
        <v>267.580625</v>
      </c>
      <c r="F177" s="55"/>
      <c r="G177" s="45">
        <v>4013.7093749999999</v>
      </c>
      <c r="H177" s="32">
        <v>43891</v>
      </c>
      <c r="I177" s="36">
        <v>43891</v>
      </c>
    </row>
    <row r="178" spans="1:9" ht="14.5" thickBot="1" x14ac:dyDescent="0.35">
      <c r="A178" s="10">
        <v>1301</v>
      </c>
      <c r="B178" s="11" t="s">
        <v>203</v>
      </c>
      <c r="C178" s="5" t="s">
        <v>250</v>
      </c>
      <c r="D178" s="63">
        <v>4433.72</v>
      </c>
      <c r="E178" s="60">
        <v>277.10750000000002</v>
      </c>
      <c r="F178" s="55"/>
      <c r="G178" s="45">
        <v>4156.6125000000002</v>
      </c>
      <c r="H178" s="32">
        <v>45323</v>
      </c>
      <c r="I178" s="36">
        <v>45323</v>
      </c>
    </row>
    <row r="179" spans="1:9" ht="14.5" thickBot="1" x14ac:dyDescent="0.35">
      <c r="A179" s="10">
        <v>1168</v>
      </c>
      <c r="B179" s="11" t="s">
        <v>205</v>
      </c>
      <c r="C179" s="29" t="s">
        <v>87</v>
      </c>
      <c r="D179" s="63">
        <v>10192.07</v>
      </c>
      <c r="E179" s="60">
        <v>637.00437499999998</v>
      </c>
      <c r="F179" s="55"/>
      <c r="G179" s="45">
        <v>9555.0656249999993</v>
      </c>
      <c r="H179" s="32">
        <v>43132</v>
      </c>
      <c r="I179" s="36">
        <v>43132</v>
      </c>
    </row>
    <row r="180" spans="1:9" ht="14.5" thickBot="1" x14ac:dyDescent="0.35">
      <c r="A180" s="10">
        <v>1138</v>
      </c>
      <c r="B180" s="11" t="s">
        <v>199</v>
      </c>
      <c r="C180" s="29" t="s">
        <v>88</v>
      </c>
      <c r="D180" s="63">
        <v>2108.15</v>
      </c>
      <c r="E180" s="60">
        <v>131.75937500000001</v>
      </c>
      <c r="F180" s="55"/>
      <c r="G180" s="45">
        <v>1976.390625</v>
      </c>
      <c r="H180" s="32">
        <v>42095</v>
      </c>
      <c r="I180" s="36">
        <v>42095</v>
      </c>
    </row>
    <row r="181" spans="1:9" ht="14.5" thickBot="1" x14ac:dyDescent="0.35">
      <c r="A181" s="10">
        <v>1247</v>
      </c>
      <c r="B181" s="11" t="s">
        <v>197</v>
      </c>
      <c r="C181" s="5" t="s">
        <v>182</v>
      </c>
      <c r="D181" s="63">
        <v>10959.88</v>
      </c>
      <c r="E181" s="60">
        <v>684.99249999999995</v>
      </c>
      <c r="F181" s="55"/>
      <c r="G181" s="45">
        <v>10274.887499999999</v>
      </c>
      <c r="H181" s="32">
        <v>44593</v>
      </c>
      <c r="I181" s="36">
        <v>44593</v>
      </c>
    </row>
    <row r="182" spans="1:9" ht="14.5" thickBot="1" x14ac:dyDescent="0.35">
      <c r="A182" s="10">
        <v>1199</v>
      </c>
      <c r="B182" s="11" t="s">
        <v>205</v>
      </c>
      <c r="C182" s="29" t="s">
        <v>148</v>
      </c>
      <c r="D182" s="63">
        <v>3252.9</v>
      </c>
      <c r="E182" s="60">
        <v>203.30625000000001</v>
      </c>
      <c r="F182" s="55"/>
      <c r="G182" s="45">
        <v>3049.59375</v>
      </c>
      <c r="H182" s="32">
        <v>43891</v>
      </c>
      <c r="I182" s="36">
        <v>43891</v>
      </c>
    </row>
    <row r="183" spans="1:9" ht="14.5" thickBot="1" x14ac:dyDescent="0.35">
      <c r="A183" s="10">
        <v>1326</v>
      </c>
      <c r="B183" s="11" t="s">
        <v>205</v>
      </c>
      <c r="C183" s="29" t="s">
        <v>294</v>
      </c>
      <c r="D183" s="63">
        <v>2052.1799999999998</v>
      </c>
      <c r="E183" s="60">
        <v>128.26124999999999</v>
      </c>
      <c r="F183" s="55"/>
      <c r="G183" s="45">
        <v>1923.9187499999998</v>
      </c>
      <c r="H183" s="32"/>
      <c r="I183" s="36">
        <v>46054</v>
      </c>
    </row>
    <row r="184" spans="1:9" ht="14.5" thickBot="1" x14ac:dyDescent="0.35">
      <c r="A184" s="10">
        <v>1173</v>
      </c>
      <c r="B184" s="11" t="s">
        <v>205</v>
      </c>
      <c r="C184" s="29" t="s">
        <v>89</v>
      </c>
      <c r="D184" s="63">
        <v>554964.64</v>
      </c>
      <c r="E184" s="60">
        <v>34685.29</v>
      </c>
      <c r="F184" s="55"/>
      <c r="G184" s="45">
        <v>520279.35000000003</v>
      </c>
      <c r="H184" s="32">
        <v>43132</v>
      </c>
      <c r="I184" s="36">
        <v>43132</v>
      </c>
    </row>
    <row r="185" spans="1:9" ht="14.5" thickBot="1" x14ac:dyDescent="0.35">
      <c r="A185" s="10">
        <v>1204</v>
      </c>
      <c r="B185" s="11" t="s">
        <v>204</v>
      </c>
      <c r="C185" s="29" t="s">
        <v>145</v>
      </c>
      <c r="D185" s="63">
        <v>93012.68</v>
      </c>
      <c r="E185" s="60">
        <v>5813.2924999999996</v>
      </c>
      <c r="F185" s="55"/>
      <c r="G185" s="45">
        <v>87199.387499999997</v>
      </c>
      <c r="H185" s="32">
        <v>43891</v>
      </c>
      <c r="I185" s="36">
        <v>43891</v>
      </c>
    </row>
    <row r="186" spans="1:9" ht="14.5" thickBot="1" x14ac:dyDescent="0.35">
      <c r="A186" s="10">
        <v>1277</v>
      </c>
      <c r="B186" s="11" t="s">
        <v>202</v>
      </c>
      <c r="C186" s="5" t="s">
        <v>228</v>
      </c>
      <c r="D186" s="63">
        <v>4825.88</v>
      </c>
      <c r="E186" s="60">
        <v>301.61750000000001</v>
      </c>
      <c r="F186" s="55"/>
      <c r="G186" s="45">
        <v>4524.2624999999998</v>
      </c>
      <c r="H186" s="32">
        <v>44958</v>
      </c>
      <c r="I186" s="36">
        <v>44958</v>
      </c>
    </row>
    <row r="187" spans="1:9" ht="14.5" thickBot="1" x14ac:dyDescent="0.35">
      <c r="A187" s="10">
        <v>1239</v>
      </c>
      <c r="B187" s="11" t="s">
        <v>199</v>
      </c>
      <c r="C187" s="5" t="s">
        <v>174</v>
      </c>
      <c r="D187" s="63">
        <v>2669.88</v>
      </c>
      <c r="E187" s="60">
        <v>166.86750000000001</v>
      </c>
      <c r="F187" s="55"/>
      <c r="G187" s="45">
        <v>2503.0125000000003</v>
      </c>
      <c r="H187" s="32">
        <v>44270</v>
      </c>
      <c r="I187" s="36">
        <v>44270</v>
      </c>
    </row>
    <row r="188" spans="1:9" ht="14.5" thickBot="1" x14ac:dyDescent="0.35">
      <c r="A188" s="10">
        <v>1337</v>
      </c>
      <c r="B188" s="11" t="s">
        <v>200</v>
      </c>
      <c r="C188" s="29" t="s">
        <v>305</v>
      </c>
      <c r="D188" s="63">
        <v>3412.86</v>
      </c>
      <c r="E188" s="60">
        <v>213.30375000000001</v>
      </c>
      <c r="F188" s="55"/>
      <c r="G188" s="45">
        <v>3199.5562500000001</v>
      </c>
      <c r="H188" s="32"/>
      <c r="I188" s="36">
        <v>46054</v>
      </c>
    </row>
    <row r="189" spans="1:9" ht="14.5" thickBot="1" x14ac:dyDescent="0.35">
      <c r="A189" s="10">
        <v>1087</v>
      </c>
      <c r="B189" s="11" t="s">
        <v>199</v>
      </c>
      <c r="C189" s="29" t="s">
        <v>90</v>
      </c>
      <c r="D189" s="63">
        <v>22925.68</v>
      </c>
      <c r="E189" s="60">
        <v>1432.855</v>
      </c>
      <c r="F189" s="55"/>
      <c r="G189" s="45">
        <v>21492.825000000001</v>
      </c>
      <c r="H189" s="32">
        <v>40909</v>
      </c>
      <c r="I189" s="36">
        <v>40909</v>
      </c>
    </row>
    <row r="190" spans="1:9" ht="14.5" thickBot="1" x14ac:dyDescent="0.35">
      <c r="A190" s="10">
        <v>1038</v>
      </c>
      <c r="B190" s="11" t="s">
        <v>203</v>
      </c>
      <c r="C190" s="29" t="s">
        <v>91</v>
      </c>
      <c r="D190" s="63">
        <v>10665.08</v>
      </c>
      <c r="E190" s="60">
        <v>666.5675</v>
      </c>
      <c r="F190" s="55"/>
      <c r="G190" s="45">
        <v>9998.5125000000007</v>
      </c>
      <c r="H190" s="32">
        <v>40148</v>
      </c>
      <c r="I190" s="36">
        <v>40148</v>
      </c>
    </row>
    <row r="191" spans="1:9" ht="14.5" thickBot="1" x14ac:dyDescent="0.35">
      <c r="A191" s="10">
        <v>1092</v>
      </c>
      <c r="B191" s="11" t="s">
        <v>199</v>
      </c>
      <c r="C191" s="29" t="s">
        <v>92</v>
      </c>
      <c r="D191" s="63">
        <v>55181.49</v>
      </c>
      <c r="E191" s="60">
        <v>3448.8431249999999</v>
      </c>
      <c r="F191" s="55"/>
      <c r="G191" s="45">
        <v>51732.646874999999</v>
      </c>
      <c r="H191" s="32">
        <v>40909</v>
      </c>
      <c r="I191" s="36">
        <v>40909</v>
      </c>
    </row>
    <row r="192" spans="1:9" ht="14.5" thickBot="1" x14ac:dyDescent="0.35">
      <c r="A192" s="10">
        <v>1001</v>
      </c>
      <c r="B192" s="11" t="s">
        <v>206</v>
      </c>
      <c r="C192" s="29" t="s">
        <v>93</v>
      </c>
      <c r="D192" s="63">
        <v>5706.88</v>
      </c>
      <c r="E192" s="60">
        <v>356.68</v>
      </c>
      <c r="F192" s="55"/>
      <c r="G192" s="45">
        <v>5350.2</v>
      </c>
      <c r="H192" s="32">
        <v>40148</v>
      </c>
      <c r="I192" s="36">
        <v>40148</v>
      </c>
    </row>
    <row r="193" spans="1:9" ht="14.5" thickBot="1" x14ac:dyDescent="0.35">
      <c r="A193" s="10">
        <v>1260</v>
      </c>
      <c r="B193" s="11" t="s">
        <v>204</v>
      </c>
      <c r="C193" s="5" t="s">
        <v>192</v>
      </c>
      <c r="D193" s="63">
        <v>345.38</v>
      </c>
      <c r="E193" s="60">
        <v>21.58625</v>
      </c>
      <c r="F193" s="55"/>
      <c r="G193" s="45">
        <v>323.79374999999999</v>
      </c>
      <c r="H193" s="32">
        <v>44593</v>
      </c>
      <c r="I193" s="36">
        <v>44593</v>
      </c>
    </row>
    <row r="194" spans="1:9" ht="14.5" thickBot="1" x14ac:dyDescent="0.35">
      <c r="A194" s="10">
        <v>1193</v>
      </c>
      <c r="B194" s="11" t="s">
        <v>204</v>
      </c>
      <c r="C194" s="29" t="s">
        <v>94</v>
      </c>
      <c r="D194" s="63">
        <v>491.68</v>
      </c>
      <c r="E194" s="60">
        <v>30.73</v>
      </c>
      <c r="F194" s="55"/>
      <c r="G194" s="45">
        <v>460.95</v>
      </c>
      <c r="H194" s="32">
        <v>43525</v>
      </c>
      <c r="I194" s="36">
        <v>43525</v>
      </c>
    </row>
    <row r="195" spans="1:9" ht="14.5" thickBot="1" x14ac:dyDescent="0.35">
      <c r="A195" s="10">
        <v>1329</v>
      </c>
      <c r="B195" s="11" t="s">
        <v>205</v>
      </c>
      <c r="C195" s="29" t="s">
        <v>297</v>
      </c>
      <c r="D195" s="63">
        <v>2052.1799999999998</v>
      </c>
      <c r="E195" s="60">
        <v>128.26124999999999</v>
      </c>
      <c r="F195" s="55"/>
      <c r="G195" s="45">
        <v>1923.9187499999998</v>
      </c>
      <c r="H195" s="32"/>
      <c r="I195" s="36">
        <v>46054</v>
      </c>
    </row>
    <row r="196" spans="1:9" ht="14.5" thickBot="1" x14ac:dyDescent="0.35">
      <c r="A196" s="10">
        <v>1140</v>
      </c>
      <c r="B196" s="11" t="s">
        <v>203</v>
      </c>
      <c r="C196" s="29" t="s">
        <v>95</v>
      </c>
      <c r="D196" s="63">
        <v>4190.99</v>
      </c>
      <c r="E196" s="60">
        <v>261.93687499999999</v>
      </c>
      <c r="F196" s="55"/>
      <c r="G196" s="45">
        <v>3929.0531249999999</v>
      </c>
      <c r="H196" s="32">
        <v>42095</v>
      </c>
      <c r="I196" s="36">
        <v>42095</v>
      </c>
    </row>
    <row r="197" spans="1:9" ht="14.5" thickBot="1" x14ac:dyDescent="0.35">
      <c r="A197" s="10">
        <v>1002</v>
      </c>
      <c r="B197" s="11" t="s">
        <v>206</v>
      </c>
      <c r="C197" s="29" t="s">
        <v>96</v>
      </c>
      <c r="D197" s="63">
        <v>4387.2700000000004</v>
      </c>
      <c r="E197" s="60">
        <v>274.20437500000003</v>
      </c>
      <c r="F197" s="55"/>
      <c r="G197" s="45">
        <v>4113.0656250000002</v>
      </c>
      <c r="H197" s="32">
        <v>40148</v>
      </c>
      <c r="I197" s="36">
        <v>40148</v>
      </c>
    </row>
    <row r="198" spans="1:9" ht="14.5" thickBot="1" x14ac:dyDescent="0.35">
      <c r="A198" s="10">
        <v>1248</v>
      </c>
      <c r="B198" s="11" t="s">
        <v>203</v>
      </c>
      <c r="C198" s="5" t="s">
        <v>183</v>
      </c>
      <c r="D198" s="63">
        <v>10222.93</v>
      </c>
      <c r="E198" s="60">
        <v>638.93312500000002</v>
      </c>
      <c r="F198" s="55"/>
      <c r="G198" s="45">
        <v>9583.9968750000007</v>
      </c>
      <c r="H198" s="32">
        <v>44593</v>
      </c>
      <c r="I198" s="36">
        <v>44593</v>
      </c>
    </row>
    <row r="199" spans="1:9" ht="14.5" thickBot="1" x14ac:dyDescent="0.35">
      <c r="A199" s="13">
        <v>1186</v>
      </c>
      <c r="B199" s="14" t="s">
        <v>205</v>
      </c>
      <c r="C199" s="42" t="s">
        <v>177</v>
      </c>
      <c r="D199" s="63">
        <v>3482.56</v>
      </c>
      <c r="E199" s="60">
        <v>217.66</v>
      </c>
      <c r="F199" s="55"/>
      <c r="G199" s="45">
        <v>3264.9</v>
      </c>
      <c r="H199" s="32">
        <v>43525</v>
      </c>
      <c r="I199" s="36">
        <v>43525</v>
      </c>
    </row>
    <row r="200" spans="1:9" ht="14.5" thickBot="1" x14ac:dyDescent="0.35">
      <c r="A200" s="10">
        <v>1278</v>
      </c>
      <c r="B200" s="11" t="s">
        <v>202</v>
      </c>
      <c r="C200" s="5" t="s">
        <v>220</v>
      </c>
      <c r="D200" s="63">
        <v>4376.26</v>
      </c>
      <c r="E200" s="60">
        <v>273.51625000000001</v>
      </c>
      <c r="F200" s="55"/>
      <c r="G200" s="45">
        <v>4102.7437500000005</v>
      </c>
      <c r="H200" s="32">
        <v>44958</v>
      </c>
      <c r="I200" s="36">
        <v>44958</v>
      </c>
    </row>
    <row r="201" spans="1:9" ht="14.5" thickBot="1" x14ac:dyDescent="0.35">
      <c r="A201" s="10">
        <v>1010</v>
      </c>
      <c r="B201" s="11" t="s">
        <v>205</v>
      </c>
      <c r="C201" s="29" t="s">
        <v>97</v>
      </c>
      <c r="D201" s="63">
        <v>4026.05</v>
      </c>
      <c r="E201" s="60">
        <v>251.62812500000001</v>
      </c>
      <c r="F201" s="55"/>
      <c r="G201" s="45">
        <v>3774.421875</v>
      </c>
      <c r="H201" s="32">
        <v>40148</v>
      </c>
      <c r="I201" s="36">
        <v>40148</v>
      </c>
    </row>
    <row r="202" spans="1:9" ht="14.5" thickBot="1" x14ac:dyDescent="0.35">
      <c r="A202" s="10">
        <v>1294</v>
      </c>
      <c r="B202" s="11" t="s">
        <v>199</v>
      </c>
      <c r="C202" s="5" t="s">
        <v>243</v>
      </c>
      <c r="D202" s="63">
        <v>2394.62</v>
      </c>
      <c r="E202" s="60">
        <v>149.66374999999999</v>
      </c>
      <c r="F202" s="55"/>
      <c r="G202" s="45">
        <v>2244.9562499999997</v>
      </c>
      <c r="H202" s="32">
        <v>45323</v>
      </c>
      <c r="I202" s="36">
        <v>45323</v>
      </c>
    </row>
    <row r="203" spans="1:9" ht="14.5" thickBot="1" x14ac:dyDescent="0.35">
      <c r="A203" s="10">
        <v>1226</v>
      </c>
      <c r="B203" s="11" t="s">
        <v>204</v>
      </c>
      <c r="C203" s="5" t="s">
        <v>163</v>
      </c>
      <c r="D203" s="63">
        <v>4246.3100000000004</v>
      </c>
      <c r="E203" s="60">
        <v>265.39437500000003</v>
      </c>
      <c r="F203" s="55"/>
      <c r="G203" s="45">
        <v>3980.9156250000005</v>
      </c>
      <c r="H203" s="32">
        <v>44270</v>
      </c>
      <c r="I203" s="36">
        <v>44270</v>
      </c>
    </row>
    <row r="204" spans="1:9" ht="14.5" thickBot="1" x14ac:dyDescent="0.35">
      <c r="A204" s="10">
        <v>1236</v>
      </c>
      <c r="B204" s="11" t="s">
        <v>201</v>
      </c>
      <c r="C204" s="5" t="s">
        <v>171</v>
      </c>
      <c r="D204" s="63">
        <v>2219.46</v>
      </c>
      <c r="E204" s="60">
        <v>138.71625</v>
      </c>
      <c r="F204" s="55"/>
      <c r="G204" s="45">
        <v>2080.7437500000001</v>
      </c>
      <c r="H204" s="32">
        <v>44270</v>
      </c>
      <c r="I204" s="36">
        <v>44270</v>
      </c>
    </row>
    <row r="205" spans="1:9" ht="14.5" thickBot="1" x14ac:dyDescent="0.35">
      <c r="A205" s="10">
        <v>1059</v>
      </c>
      <c r="B205" s="11" t="s">
        <v>200</v>
      </c>
      <c r="C205" s="29" t="s">
        <v>98</v>
      </c>
      <c r="D205" s="63">
        <v>4523.08</v>
      </c>
      <c r="E205" s="60">
        <v>282.6925</v>
      </c>
      <c r="F205" s="55"/>
      <c r="G205" s="45">
        <v>4240.3874999999998</v>
      </c>
      <c r="H205" s="32">
        <v>41030</v>
      </c>
      <c r="I205" s="36">
        <v>41030</v>
      </c>
    </row>
    <row r="206" spans="1:9" ht="14.5" thickBot="1" x14ac:dyDescent="0.35">
      <c r="A206" s="10">
        <v>1048</v>
      </c>
      <c r="B206" s="11" t="s">
        <v>197</v>
      </c>
      <c r="C206" s="29" t="s">
        <v>99</v>
      </c>
      <c r="D206" s="63">
        <v>13235.91</v>
      </c>
      <c r="E206" s="60">
        <v>827.24437499999999</v>
      </c>
      <c r="F206" s="55"/>
      <c r="G206" s="45">
        <v>12408.665625</v>
      </c>
      <c r="H206" s="32">
        <v>41730</v>
      </c>
      <c r="I206" s="36">
        <v>41730</v>
      </c>
    </row>
    <row r="207" spans="1:9" ht="14.5" thickBot="1" x14ac:dyDescent="0.35">
      <c r="A207" s="10">
        <v>1102</v>
      </c>
      <c r="B207" s="11" t="s">
        <v>203</v>
      </c>
      <c r="C207" s="29" t="s">
        <v>100</v>
      </c>
      <c r="D207" s="63">
        <v>4703.6899999999996</v>
      </c>
      <c r="E207" s="60">
        <v>293.98062499999997</v>
      </c>
      <c r="F207" s="55"/>
      <c r="G207" s="45">
        <v>4409.7093749999995</v>
      </c>
      <c r="H207" s="32">
        <v>41306</v>
      </c>
      <c r="I207" s="36">
        <v>41306</v>
      </c>
    </row>
    <row r="208" spans="1:9" ht="14.5" thickBot="1" x14ac:dyDescent="0.35">
      <c r="A208" s="10">
        <v>1069</v>
      </c>
      <c r="B208" s="11" t="s">
        <v>204</v>
      </c>
      <c r="C208" s="29" t="s">
        <v>101</v>
      </c>
      <c r="D208" s="63">
        <v>2659.07</v>
      </c>
      <c r="E208" s="60">
        <v>166.19187500000001</v>
      </c>
      <c r="F208" s="55"/>
      <c r="G208" s="45">
        <v>2492.8781250000002</v>
      </c>
      <c r="H208" s="32">
        <v>40909</v>
      </c>
      <c r="I208" s="36">
        <v>40909</v>
      </c>
    </row>
    <row r="209" spans="1:9" ht="14.5" thickBot="1" x14ac:dyDescent="0.35">
      <c r="A209" s="10">
        <v>1026</v>
      </c>
      <c r="B209" s="11" t="s">
        <v>197</v>
      </c>
      <c r="C209" s="29" t="s">
        <v>103</v>
      </c>
      <c r="D209" s="63">
        <v>5073.9399999999996</v>
      </c>
      <c r="E209" s="60">
        <v>317.12124999999997</v>
      </c>
      <c r="F209" s="55"/>
      <c r="G209" s="45">
        <v>4756.8187499999995</v>
      </c>
      <c r="H209" s="32">
        <v>40148</v>
      </c>
      <c r="I209" s="36">
        <v>40148</v>
      </c>
    </row>
    <row r="210" spans="1:9" ht="14.5" thickBot="1" x14ac:dyDescent="0.35">
      <c r="A210" s="10">
        <v>1156</v>
      </c>
      <c r="B210" s="11" t="s">
        <v>200</v>
      </c>
      <c r="C210" s="29" t="s">
        <v>259</v>
      </c>
      <c r="D210" s="64">
        <v>14465.785793385221</v>
      </c>
      <c r="E210" s="60">
        <v>3225.8024999999998</v>
      </c>
      <c r="F210" s="55">
        <v>37147.054206614775</v>
      </c>
      <c r="G210" s="45">
        <v>48387.037499999999</v>
      </c>
      <c r="H210" s="32">
        <v>42401</v>
      </c>
      <c r="I210" s="36">
        <v>42401</v>
      </c>
    </row>
    <row r="211" spans="1:9" ht="14.5" thickBot="1" x14ac:dyDescent="0.35">
      <c r="A211" s="10">
        <v>1286</v>
      </c>
      <c r="B211" s="11" t="s">
        <v>200</v>
      </c>
      <c r="C211" s="5" t="s">
        <v>227</v>
      </c>
      <c r="D211" s="63">
        <v>702</v>
      </c>
      <c r="E211" s="60">
        <v>43.875</v>
      </c>
      <c r="F211" s="55"/>
      <c r="G211" s="45">
        <v>658.125</v>
      </c>
      <c r="H211" s="32">
        <v>44958</v>
      </c>
      <c r="I211" s="36">
        <v>44958</v>
      </c>
    </row>
    <row r="212" spans="1:9" ht="14.5" thickBot="1" x14ac:dyDescent="0.35">
      <c r="A212" s="10">
        <v>1146</v>
      </c>
      <c r="B212" s="11" t="s">
        <v>205</v>
      </c>
      <c r="C212" s="29" t="s">
        <v>104</v>
      </c>
      <c r="D212" s="63">
        <v>2980.79</v>
      </c>
      <c r="E212" s="60">
        <v>186.299375</v>
      </c>
      <c r="F212" s="55"/>
      <c r="G212" s="45">
        <v>2794.4906249999999</v>
      </c>
      <c r="H212" s="32">
        <v>42036</v>
      </c>
      <c r="I212" s="36">
        <v>42036</v>
      </c>
    </row>
    <row r="213" spans="1:9" ht="14.5" thickBot="1" x14ac:dyDescent="0.35">
      <c r="A213" s="10">
        <v>1024</v>
      </c>
      <c r="B213" s="11" t="s">
        <v>197</v>
      </c>
      <c r="C213" s="29" t="s">
        <v>105</v>
      </c>
      <c r="D213" s="63">
        <v>23993.42</v>
      </c>
      <c r="E213" s="60">
        <v>1499.5887499999999</v>
      </c>
      <c r="F213" s="55"/>
      <c r="G213" s="45">
        <v>22493.831249999999</v>
      </c>
      <c r="H213" s="32">
        <v>40148</v>
      </c>
      <c r="I213" s="36">
        <v>40148</v>
      </c>
    </row>
    <row r="214" spans="1:9" ht="14.5" thickBot="1" x14ac:dyDescent="0.35">
      <c r="A214" s="10">
        <v>1331</v>
      </c>
      <c r="B214" s="11" t="s">
        <v>207</v>
      </c>
      <c r="C214" s="29" t="s">
        <v>299</v>
      </c>
      <c r="D214" s="63">
        <v>1579.19</v>
      </c>
      <c r="E214" s="60">
        <v>98.699375000000003</v>
      </c>
      <c r="F214" s="55"/>
      <c r="G214" s="45">
        <v>1480.4906250000001</v>
      </c>
      <c r="H214" s="32"/>
      <c r="I214" s="36">
        <v>46054</v>
      </c>
    </row>
    <row r="215" spans="1:9" ht="14.5" thickBot="1" x14ac:dyDescent="0.35">
      <c r="A215" s="10">
        <v>1107</v>
      </c>
      <c r="B215" s="11" t="s">
        <v>205</v>
      </c>
      <c r="C215" s="29" t="s">
        <v>106</v>
      </c>
      <c r="D215" s="63">
        <v>13307.09</v>
      </c>
      <c r="E215" s="60">
        <v>831.69312500000001</v>
      </c>
      <c r="F215" s="55"/>
      <c r="G215" s="45">
        <v>12475.396875</v>
      </c>
      <c r="H215" s="32">
        <v>41306</v>
      </c>
      <c r="I215" s="36">
        <v>41306</v>
      </c>
    </row>
    <row r="216" spans="1:9" ht="14.5" thickBot="1" x14ac:dyDescent="0.35">
      <c r="A216" s="10">
        <v>1257</v>
      </c>
      <c r="B216" s="11" t="s">
        <v>197</v>
      </c>
      <c r="C216" s="5" t="s">
        <v>285</v>
      </c>
      <c r="D216" s="63">
        <v>647.21</v>
      </c>
      <c r="E216" s="60">
        <v>40.450625000000002</v>
      </c>
      <c r="F216" s="55"/>
      <c r="G216" s="45">
        <v>606.75937500000009</v>
      </c>
      <c r="H216" s="32">
        <v>44593</v>
      </c>
      <c r="I216" s="36">
        <v>44593</v>
      </c>
    </row>
    <row r="217" spans="1:9" ht="14.5" thickBot="1" x14ac:dyDescent="0.35">
      <c r="A217" s="10">
        <v>1153</v>
      </c>
      <c r="B217" s="11" t="s">
        <v>205</v>
      </c>
      <c r="C217" s="29" t="s">
        <v>107</v>
      </c>
      <c r="D217" s="63">
        <v>13473.9</v>
      </c>
      <c r="E217" s="60">
        <v>842.11874999999998</v>
      </c>
      <c r="F217" s="55"/>
      <c r="G217" s="45">
        <v>12631.78125</v>
      </c>
      <c r="H217" s="32">
        <v>42401</v>
      </c>
      <c r="I217" s="36">
        <v>42401</v>
      </c>
    </row>
    <row r="218" spans="1:9" ht="14.5" thickBot="1" x14ac:dyDescent="0.35">
      <c r="A218" s="10">
        <v>1039</v>
      </c>
      <c r="B218" s="11" t="s">
        <v>207</v>
      </c>
      <c r="C218" s="29" t="s">
        <v>108</v>
      </c>
      <c r="D218" s="63">
        <v>1293.23</v>
      </c>
      <c r="E218" s="60">
        <v>80.826875000000001</v>
      </c>
      <c r="F218" s="55"/>
      <c r="G218" s="45">
        <v>1212.403125</v>
      </c>
      <c r="H218" s="32">
        <v>40148</v>
      </c>
      <c r="I218" s="36">
        <v>40148</v>
      </c>
    </row>
    <row r="219" spans="1:9" ht="14.5" thickBot="1" x14ac:dyDescent="0.35">
      <c r="A219" s="10">
        <v>1181</v>
      </c>
      <c r="B219" s="11" t="s">
        <v>203</v>
      </c>
      <c r="C219" s="29" t="s">
        <v>109</v>
      </c>
      <c r="D219" s="63">
        <v>8948.2999999999993</v>
      </c>
      <c r="E219" s="60">
        <v>559.26874999999995</v>
      </c>
      <c r="F219" s="55"/>
      <c r="G219" s="45">
        <v>8389.03125</v>
      </c>
      <c r="H219" s="32">
        <v>43525</v>
      </c>
      <c r="I219" s="36">
        <v>43525</v>
      </c>
    </row>
    <row r="220" spans="1:9" ht="14.5" thickBot="1" x14ac:dyDescent="0.35">
      <c r="A220" s="10">
        <v>1249</v>
      </c>
      <c r="B220" s="15" t="s">
        <v>203</v>
      </c>
      <c r="C220" s="5" t="s">
        <v>184</v>
      </c>
      <c r="D220" s="63">
        <v>4196.9399999999996</v>
      </c>
      <c r="E220" s="60">
        <v>262.30874999999997</v>
      </c>
      <c r="F220" s="55"/>
      <c r="G220" s="45">
        <v>3934.6312499999995</v>
      </c>
      <c r="H220" s="32">
        <v>44593</v>
      </c>
      <c r="I220" s="36">
        <v>44593</v>
      </c>
    </row>
    <row r="221" spans="1:9" ht="14.5" thickBot="1" x14ac:dyDescent="0.35">
      <c r="A221" s="10">
        <v>1055</v>
      </c>
      <c r="B221" s="11" t="s">
        <v>200</v>
      </c>
      <c r="C221" s="29" t="s">
        <v>110</v>
      </c>
      <c r="D221" s="63">
        <v>7007.83</v>
      </c>
      <c r="E221" s="60">
        <v>437.989375</v>
      </c>
      <c r="F221" s="55"/>
      <c r="G221" s="45">
        <v>6569.8406249999998</v>
      </c>
      <c r="H221" s="32">
        <v>40269</v>
      </c>
      <c r="I221" s="36">
        <v>40269</v>
      </c>
    </row>
    <row r="222" spans="1:9" ht="14.5" thickBot="1" x14ac:dyDescent="0.35">
      <c r="A222" s="10">
        <v>1049</v>
      </c>
      <c r="B222" s="11" t="s">
        <v>199</v>
      </c>
      <c r="C222" s="29" t="s">
        <v>111</v>
      </c>
      <c r="D222" s="64">
        <v>4133.3480212050054</v>
      </c>
      <c r="E222" s="60">
        <v>998.54437499999995</v>
      </c>
      <c r="F222" s="55">
        <v>11843.361978794994</v>
      </c>
      <c r="G222" s="45">
        <v>14978.165625</v>
      </c>
      <c r="H222" s="32">
        <v>41730</v>
      </c>
      <c r="I222" s="36">
        <v>41730</v>
      </c>
    </row>
    <row r="223" spans="1:9" ht="14.5" thickBot="1" x14ac:dyDescent="0.35">
      <c r="A223" s="10">
        <v>1279</v>
      </c>
      <c r="B223" s="11" t="s">
        <v>205</v>
      </c>
      <c r="C223" s="5" t="s">
        <v>221</v>
      </c>
      <c r="D223" s="63">
        <v>189.98</v>
      </c>
      <c r="E223" s="60">
        <v>11.873749999999999</v>
      </c>
      <c r="F223" s="55"/>
      <c r="G223" s="45">
        <v>178.10624999999999</v>
      </c>
      <c r="H223" s="32">
        <v>44958</v>
      </c>
      <c r="I223" s="36">
        <v>44958</v>
      </c>
    </row>
    <row r="224" spans="1:9" ht="14.5" thickBot="1" x14ac:dyDescent="0.35">
      <c r="A224" s="10">
        <v>1288</v>
      </c>
      <c r="B224" s="11" t="s">
        <v>204</v>
      </c>
      <c r="C224" s="5" t="s">
        <v>254</v>
      </c>
      <c r="D224" s="63">
        <v>476.26</v>
      </c>
      <c r="E224" s="60">
        <v>29.766249999999999</v>
      </c>
      <c r="F224" s="55"/>
      <c r="G224" s="45">
        <v>446.49374999999998</v>
      </c>
      <c r="H224" s="32">
        <v>45323</v>
      </c>
      <c r="I224" s="36">
        <v>45323</v>
      </c>
    </row>
    <row r="225" spans="1:9" ht="14.5" thickBot="1" x14ac:dyDescent="0.35">
      <c r="A225" s="10">
        <v>1237</v>
      </c>
      <c r="B225" s="11" t="s">
        <v>201</v>
      </c>
      <c r="C225" s="5" t="s">
        <v>172</v>
      </c>
      <c r="D225" s="63">
        <v>385.75</v>
      </c>
      <c r="E225" s="60">
        <v>24.109375</v>
      </c>
      <c r="F225" s="55"/>
      <c r="G225" s="45">
        <v>361.640625</v>
      </c>
      <c r="H225" s="32">
        <v>44270</v>
      </c>
      <c r="I225" s="36">
        <v>44270</v>
      </c>
    </row>
    <row r="226" spans="1:9" ht="14.5" thickBot="1" x14ac:dyDescent="0.35">
      <c r="A226" s="10">
        <v>1112</v>
      </c>
      <c r="B226" s="11" t="s">
        <v>203</v>
      </c>
      <c r="C226" s="29" t="s">
        <v>112</v>
      </c>
      <c r="D226" s="63">
        <v>8331.16</v>
      </c>
      <c r="E226" s="60">
        <v>520.69749999999999</v>
      </c>
      <c r="F226" s="55"/>
      <c r="G226" s="45">
        <v>7810.4624999999996</v>
      </c>
      <c r="H226" s="32">
        <v>41306</v>
      </c>
      <c r="I226" s="36">
        <v>41306</v>
      </c>
    </row>
    <row r="227" spans="1:9" ht="14.5" thickBot="1" x14ac:dyDescent="0.35">
      <c r="A227" s="10">
        <v>1165</v>
      </c>
      <c r="B227" s="11" t="s">
        <v>203</v>
      </c>
      <c r="C227" s="29" t="s">
        <v>113</v>
      </c>
      <c r="D227" s="63">
        <v>4335.53</v>
      </c>
      <c r="E227" s="60">
        <v>270.97062499999998</v>
      </c>
      <c r="F227" s="55"/>
      <c r="G227" s="45">
        <v>4064.5593749999998</v>
      </c>
      <c r="H227" s="32">
        <v>42767</v>
      </c>
      <c r="I227" s="36">
        <v>42767</v>
      </c>
    </row>
    <row r="228" spans="1:9" ht="14.5" thickBot="1" x14ac:dyDescent="0.35">
      <c r="A228" s="10">
        <v>1268</v>
      </c>
      <c r="B228" s="11" t="s">
        <v>199</v>
      </c>
      <c r="C228" s="5" t="s">
        <v>211</v>
      </c>
      <c r="D228" s="63">
        <v>646.47</v>
      </c>
      <c r="E228" s="60">
        <v>40.404375000000002</v>
      </c>
      <c r="F228" s="55"/>
      <c r="G228" s="45">
        <v>606.06562500000007</v>
      </c>
      <c r="H228" s="32">
        <v>44958</v>
      </c>
      <c r="I228" s="36">
        <v>44958</v>
      </c>
    </row>
    <row r="229" spans="1:9" ht="14.5" thickBot="1" x14ac:dyDescent="0.35">
      <c r="A229" s="10">
        <v>1222</v>
      </c>
      <c r="B229" s="11" t="s">
        <v>205</v>
      </c>
      <c r="C229" s="5" t="s">
        <v>159</v>
      </c>
      <c r="D229" s="63">
        <v>2996.99</v>
      </c>
      <c r="E229" s="60">
        <v>187.31187499999999</v>
      </c>
      <c r="F229" s="55"/>
      <c r="G229" s="45">
        <v>2809.6781249999999</v>
      </c>
      <c r="H229" s="32">
        <v>44270</v>
      </c>
      <c r="I229" s="36">
        <v>44270</v>
      </c>
    </row>
    <row r="230" spans="1:9" ht="14.5" thickBot="1" x14ac:dyDescent="0.35">
      <c r="A230" s="10">
        <v>1280</v>
      </c>
      <c r="B230" s="11" t="s">
        <v>197</v>
      </c>
      <c r="C230" s="5" t="s">
        <v>222</v>
      </c>
      <c r="D230" s="63">
        <v>541.33000000000004</v>
      </c>
      <c r="E230" s="60">
        <v>33.833125000000003</v>
      </c>
      <c r="F230" s="55"/>
      <c r="G230" s="45">
        <v>507.49687500000005</v>
      </c>
      <c r="H230" s="32">
        <v>44958</v>
      </c>
      <c r="I230" s="36">
        <v>44958</v>
      </c>
    </row>
    <row r="231" spans="1:9" ht="14.5" thickBot="1" x14ac:dyDescent="0.35">
      <c r="A231" s="10">
        <v>1296</v>
      </c>
      <c r="B231" s="11" t="s">
        <v>197</v>
      </c>
      <c r="C231" s="5" t="s">
        <v>245</v>
      </c>
      <c r="D231" s="63">
        <v>4918.09</v>
      </c>
      <c r="E231" s="60">
        <v>307.38062500000001</v>
      </c>
      <c r="F231" s="55"/>
      <c r="G231" s="45">
        <v>4610.7093750000004</v>
      </c>
      <c r="H231" s="32">
        <v>45323</v>
      </c>
      <c r="I231" s="36">
        <v>45323</v>
      </c>
    </row>
    <row r="232" spans="1:9" ht="14.5" thickBot="1" x14ac:dyDescent="0.35">
      <c r="A232" s="10">
        <v>1152</v>
      </c>
      <c r="B232" s="11" t="s">
        <v>205</v>
      </c>
      <c r="C232" s="29" t="s">
        <v>232</v>
      </c>
      <c r="D232" s="64">
        <v>5279.91</v>
      </c>
      <c r="E232" s="60">
        <v>898.11937499999999</v>
      </c>
      <c r="F232" s="55">
        <v>9090</v>
      </c>
      <c r="G232" s="45">
        <v>13471.790625</v>
      </c>
      <c r="H232" s="32">
        <v>42401</v>
      </c>
      <c r="I232" s="36">
        <v>42401</v>
      </c>
    </row>
    <row r="233" spans="1:9" ht="14.5" thickBot="1" x14ac:dyDescent="0.35">
      <c r="A233" s="10">
        <v>1219</v>
      </c>
      <c r="B233" s="11" t="s">
        <v>205</v>
      </c>
      <c r="C233" s="5" t="s">
        <v>157</v>
      </c>
      <c r="D233" s="64">
        <v>641.43000000000029</v>
      </c>
      <c r="E233" s="60">
        <v>665.08937500000002</v>
      </c>
      <c r="F233" s="55">
        <v>10000</v>
      </c>
      <c r="G233" s="45">
        <v>9976.3406250000007</v>
      </c>
      <c r="H233" s="32">
        <v>44270</v>
      </c>
      <c r="I233" s="36">
        <v>44270</v>
      </c>
    </row>
    <row r="234" spans="1:9" ht="14.5" thickBot="1" x14ac:dyDescent="0.35">
      <c r="A234" s="16">
        <v>1316</v>
      </c>
      <c r="B234" s="11" t="s">
        <v>202</v>
      </c>
      <c r="C234" s="38" t="s">
        <v>274</v>
      </c>
      <c r="D234" s="63">
        <v>4541.88</v>
      </c>
      <c r="E234" s="60">
        <v>283.86750000000001</v>
      </c>
      <c r="F234" s="55"/>
      <c r="G234" s="45">
        <v>4258.0124999999998</v>
      </c>
      <c r="H234" s="32"/>
      <c r="I234" s="36">
        <v>45717</v>
      </c>
    </row>
    <row r="235" spans="1:9" ht="14.5" thickBot="1" x14ac:dyDescent="0.35">
      <c r="A235" s="12">
        <v>1076</v>
      </c>
      <c r="B235" s="11" t="s">
        <v>205</v>
      </c>
      <c r="C235" s="29" t="s">
        <v>114</v>
      </c>
      <c r="D235" s="63">
        <v>5002.29</v>
      </c>
      <c r="E235" s="60">
        <v>312.643125</v>
      </c>
      <c r="F235" s="55"/>
      <c r="G235" s="45">
        <v>4689.6468750000004</v>
      </c>
      <c r="H235" s="32">
        <v>40909</v>
      </c>
      <c r="I235" s="36">
        <v>40909</v>
      </c>
    </row>
    <row r="236" spans="1:9" ht="14.5" thickBot="1" x14ac:dyDescent="0.35">
      <c r="A236" s="10">
        <v>1242</v>
      </c>
      <c r="B236" s="15" t="s">
        <v>207</v>
      </c>
      <c r="C236" s="5" t="s">
        <v>176</v>
      </c>
      <c r="D236" s="63">
        <v>540.42999999999995</v>
      </c>
      <c r="E236" s="60">
        <v>33.776874999999997</v>
      </c>
      <c r="F236" s="55"/>
      <c r="G236" s="45">
        <v>506.65312499999993</v>
      </c>
      <c r="H236" s="32">
        <v>44270</v>
      </c>
      <c r="I236" s="36">
        <v>44270</v>
      </c>
    </row>
    <row r="237" spans="1:9" ht="14.5" thickBot="1" x14ac:dyDescent="0.35">
      <c r="A237" s="10">
        <v>1224</v>
      </c>
      <c r="B237" s="15" t="s">
        <v>204</v>
      </c>
      <c r="C237" s="5" t="s">
        <v>161</v>
      </c>
      <c r="D237" s="63">
        <v>799.56</v>
      </c>
      <c r="E237" s="60">
        <v>49.972499999999997</v>
      </c>
      <c r="F237" s="55"/>
      <c r="G237" s="45">
        <v>749.58749999999998</v>
      </c>
      <c r="H237" s="32">
        <v>44270</v>
      </c>
      <c r="I237" s="36">
        <v>44270</v>
      </c>
    </row>
    <row r="238" spans="1:9" ht="14.5" thickBot="1" x14ac:dyDescent="0.35">
      <c r="A238" s="10">
        <v>1074</v>
      </c>
      <c r="B238" s="15" t="s">
        <v>200</v>
      </c>
      <c r="C238" s="29" t="s">
        <v>258</v>
      </c>
      <c r="D238" s="63">
        <v>6741.49</v>
      </c>
      <c r="E238" s="60">
        <v>421.34312499999999</v>
      </c>
      <c r="F238" s="55"/>
      <c r="G238" s="45">
        <v>6320.1468749999995</v>
      </c>
      <c r="H238" s="32">
        <v>40909</v>
      </c>
      <c r="I238" s="36">
        <v>40909</v>
      </c>
    </row>
    <row r="239" spans="1:9" ht="14.5" thickBot="1" x14ac:dyDescent="0.35">
      <c r="A239" s="10">
        <v>1133</v>
      </c>
      <c r="B239" s="15" t="s">
        <v>205</v>
      </c>
      <c r="C239" s="29" t="s">
        <v>115</v>
      </c>
      <c r="D239" s="63">
        <v>66265.240000000005</v>
      </c>
      <c r="E239" s="60">
        <v>4141.5775000000003</v>
      </c>
      <c r="F239" s="55"/>
      <c r="G239" s="45">
        <v>62123.662500000006</v>
      </c>
      <c r="H239" s="32">
        <v>42248</v>
      </c>
      <c r="I239" s="36">
        <v>42248</v>
      </c>
    </row>
    <row r="240" spans="1:9" ht="14.5" thickBot="1" x14ac:dyDescent="0.35">
      <c r="A240" s="10">
        <v>1023</v>
      </c>
      <c r="B240" s="11" t="s">
        <v>203</v>
      </c>
      <c r="C240" s="29" t="s">
        <v>116</v>
      </c>
      <c r="D240" s="64">
        <v>21337.18440738754</v>
      </c>
      <c r="E240" s="60">
        <v>5184.7837499999996</v>
      </c>
      <c r="F240" s="55">
        <v>61619.355592612454</v>
      </c>
      <c r="G240" s="45">
        <v>77771.756249999991</v>
      </c>
      <c r="H240" s="32">
        <v>40148</v>
      </c>
      <c r="I240" s="36">
        <v>40148</v>
      </c>
    </row>
    <row r="241" spans="1:9" ht="14.5" thickBot="1" x14ac:dyDescent="0.35">
      <c r="A241" s="10">
        <v>1041</v>
      </c>
      <c r="B241" s="11" t="s">
        <v>205</v>
      </c>
      <c r="C241" s="29" t="s">
        <v>117</v>
      </c>
      <c r="D241" s="63">
        <v>4724.26</v>
      </c>
      <c r="E241" s="60">
        <v>295.26625000000001</v>
      </c>
      <c r="F241" s="55"/>
      <c r="G241" s="45">
        <v>4428.9937500000005</v>
      </c>
      <c r="H241" s="32">
        <v>40148</v>
      </c>
      <c r="I241" s="36">
        <v>40148</v>
      </c>
    </row>
    <row r="242" spans="1:9" ht="14.5" thickBot="1" x14ac:dyDescent="0.35">
      <c r="A242" s="10">
        <v>1322</v>
      </c>
      <c r="B242" s="11" t="s">
        <v>202</v>
      </c>
      <c r="C242" s="29" t="s">
        <v>290</v>
      </c>
      <c r="D242" s="63">
        <v>3375.75</v>
      </c>
      <c r="E242" s="60">
        <v>210.984375</v>
      </c>
      <c r="F242" s="55"/>
      <c r="G242" s="45">
        <v>3164.765625</v>
      </c>
      <c r="H242" s="32"/>
      <c r="I242" s="36">
        <v>46054</v>
      </c>
    </row>
    <row r="243" spans="1:9" ht="14.5" thickBot="1" x14ac:dyDescent="0.35">
      <c r="A243" s="10">
        <v>1065</v>
      </c>
      <c r="B243" s="15" t="s">
        <v>200</v>
      </c>
      <c r="C243" s="29" t="s">
        <v>118</v>
      </c>
      <c r="D243" s="63">
        <v>5034.2299999999996</v>
      </c>
      <c r="E243" s="60">
        <v>314.63937499999997</v>
      </c>
      <c r="F243" s="55"/>
      <c r="G243" s="45">
        <v>4719.5906249999998</v>
      </c>
      <c r="H243" s="32">
        <v>40391</v>
      </c>
      <c r="I243" s="36">
        <v>40391</v>
      </c>
    </row>
    <row r="244" spans="1:9" ht="14.5" thickBot="1" x14ac:dyDescent="0.35">
      <c r="A244" s="10">
        <v>1233</v>
      </c>
      <c r="B244" s="11" t="s">
        <v>203</v>
      </c>
      <c r="C244" s="5" t="s">
        <v>168</v>
      </c>
      <c r="D244" s="63">
        <v>938.88</v>
      </c>
      <c r="E244" s="60">
        <v>58.68</v>
      </c>
      <c r="F244" s="55"/>
      <c r="G244" s="45">
        <v>880.2</v>
      </c>
      <c r="H244" s="32">
        <v>44270</v>
      </c>
      <c r="I244" s="36">
        <v>44270</v>
      </c>
    </row>
    <row r="245" spans="1:9" ht="14.5" thickBot="1" x14ac:dyDescent="0.35">
      <c r="A245" s="10">
        <v>1058</v>
      </c>
      <c r="B245" s="11" t="s">
        <v>205</v>
      </c>
      <c r="C245" s="29" t="s">
        <v>119</v>
      </c>
      <c r="D245" s="64">
        <v>10539.924904882515</v>
      </c>
      <c r="E245" s="60">
        <v>2556.42625</v>
      </c>
      <c r="F245" s="55">
        <v>30362.895095117485</v>
      </c>
      <c r="G245" s="45">
        <v>38346.393750000003</v>
      </c>
      <c r="H245" s="32">
        <v>40148</v>
      </c>
      <c r="I245" s="36">
        <v>40148</v>
      </c>
    </row>
    <row r="246" spans="1:9" ht="14.5" thickBot="1" x14ac:dyDescent="0.35">
      <c r="A246" s="10">
        <v>1295</v>
      </c>
      <c r="B246" s="11" t="s">
        <v>197</v>
      </c>
      <c r="C246" s="5" t="s">
        <v>244</v>
      </c>
      <c r="D246" s="63">
        <v>6791.88</v>
      </c>
      <c r="E246" s="60">
        <v>424.49250000000001</v>
      </c>
      <c r="F246" s="55"/>
      <c r="G246" s="45">
        <v>6367.3874999999998</v>
      </c>
      <c r="H246" s="32">
        <v>45323</v>
      </c>
      <c r="I246" s="36">
        <v>45323</v>
      </c>
    </row>
    <row r="247" spans="1:9" ht="14.5" thickBot="1" x14ac:dyDescent="0.35">
      <c r="A247" s="10">
        <v>1053</v>
      </c>
      <c r="B247" s="11" t="s">
        <v>203</v>
      </c>
      <c r="C247" s="29" t="s">
        <v>120</v>
      </c>
      <c r="D247" s="63">
        <v>771.39</v>
      </c>
      <c r="E247" s="60">
        <v>48.211874999999999</v>
      </c>
      <c r="F247" s="55"/>
      <c r="G247" s="45">
        <v>-1.8749999999272404E-3</v>
      </c>
      <c r="H247" s="32">
        <v>40148</v>
      </c>
      <c r="I247" s="36">
        <v>40148</v>
      </c>
    </row>
    <row r="248" spans="1:9" ht="14.5" thickBot="1" x14ac:dyDescent="0.35">
      <c r="A248" s="10">
        <v>1093</v>
      </c>
      <c r="B248" s="11" t="s">
        <v>204</v>
      </c>
      <c r="C248" s="29" t="s">
        <v>281</v>
      </c>
      <c r="D248" s="63">
        <v>3191.48</v>
      </c>
      <c r="E248" s="60">
        <v>199.4675</v>
      </c>
      <c r="F248" s="55"/>
      <c r="G248" s="45">
        <v>2992.0124999999998</v>
      </c>
      <c r="H248" s="32">
        <v>40909</v>
      </c>
      <c r="I248" s="36">
        <v>40909</v>
      </c>
    </row>
    <row r="249" spans="1:9" ht="14.5" thickBot="1" x14ac:dyDescent="0.35">
      <c r="A249" s="10">
        <v>1033</v>
      </c>
      <c r="B249" s="11" t="s">
        <v>199</v>
      </c>
      <c r="C249" s="29" t="s">
        <v>121</v>
      </c>
      <c r="D249" s="63">
        <v>7275.19</v>
      </c>
      <c r="E249" s="60">
        <v>454.69937499999997</v>
      </c>
      <c r="F249" s="55"/>
      <c r="G249" s="45">
        <v>6820.4906249999995</v>
      </c>
      <c r="H249" s="32">
        <v>40148</v>
      </c>
      <c r="I249" s="36">
        <v>40148</v>
      </c>
    </row>
    <row r="250" spans="1:9" ht="14.5" thickBot="1" x14ac:dyDescent="0.35">
      <c r="A250" s="10">
        <v>1154</v>
      </c>
      <c r="B250" s="11" t="s">
        <v>205</v>
      </c>
      <c r="C250" s="29" t="s">
        <v>122</v>
      </c>
      <c r="D250" s="63">
        <v>7714.19</v>
      </c>
      <c r="E250" s="60">
        <v>482.13687499999997</v>
      </c>
      <c r="F250" s="55"/>
      <c r="G250" s="45">
        <v>7232.0531249999995</v>
      </c>
      <c r="H250" s="32">
        <v>42401</v>
      </c>
      <c r="I250" s="36">
        <v>42401</v>
      </c>
    </row>
    <row r="251" spans="1:9" ht="14.5" thickBot="1" x14ac:dyDescent="0.35">
      <c r="A251" s="10">
        <v>1123</v>
      </c>
      <c r="B251" s="11" t="s">
        <v>199</v>
      </c>
      <c r="C251" s="29" t="s">
        <v>123</v>
      </c>
      <c r="D251" s="63">
        <v>4632.24</v>
      </c>
      <c r="E251" s="60">
        <v>289.51499999999999</v>
      </c>
      <c r="F251" s="55"/>
      <c r="G251" s="45">
        <v>4342.7249999999995</v>
      </c>
      <c r="H251" s="32">
        <v>41730</v>
      </c>
      <c r="I251" s="36">
        <v>41730</v>
      </c>
    </row>
    <row r="252" spans="1:9" ht="14.5" thickBot="1" x14ac:dyDescent="0.35">
      <c r="A252" s="10">
        <v>1332</v>
      </c>
      <c r="B252" s="11" t="s">
        <v>202</v>
      </c>
      <c r="C252" s="29" t="s">
        <v>300</v>
      </c>
      <c r="D252" s="63">
        <v>3375.75</v>
      </c>
      <c r="E252" s="60">
        <v>210.984375</v>
      </c>
      <c r="F252" s="55"/>
      <c r="G252" s="45">
        <v>3164.765625</v>
      </c>
      <c r="H252" s="32"/>
      <c r="I252" s="36">
        <v>46054</v>
      </c>
    </row>
    <row r="253" spans="1:9" ht="14.5" thickBot="1" x14ac:dyDescent="0.35">
      <c r="A253" s="10">
        <v>1300</v>
      </c>
      <c r="B253" s="11" t="s">
        <v>199</v>
      </c>
      <c r="C253" s="5" t="s">
        <v>249</v>
      </c>
      <c r="D253" s="63">
        <v>230.68</v>
      </c>
      <c r="E253" s="60">
        <v>14.4175</v>
      </c>
      <c r="F253" s="55"/>
      <c r="G253" s="45">
        <v>216.26250000000002</v>
      </c>
      <c r="H253" s="32">
        <v>45323</v>
      </c>
      <c r="I253" s="36">
        <v>45323</v>
      </c>
    </row>
    <row r="254" spans="1:9" ht="14.5" thickBot="1" x14ac:dyDescent="0.35">
      <c r="A254" s="10">
        <v>1128</v>
      </c>
      <c r="B254" s="11" t="s">
        <v>200</v>
      </c>
      <c r="C254" s="29" t="s">
        <v>124</v>
      </c>
      <c r="D254" s="63">
        <v>4478.3500000000004</v>
      </c>
      <c r="E254" s="60">
        <v>279.89687500000002</v>
      </c>
      <c r="F254" s="55"/>
      <c r="G254" s="45">
        <v>4198.453125</v>
      </c>
      <c r="H254" s="32">
        <v>41730</v>
      </c>
      <c r="I254" s="36">
        <v>41730</v>
      </c>
    </row>
    <row r="255" spans="1:9" ht="14.5" thickBot="1" x14ac:dyDescent="0.35">
      <c r="A255" s="10">
        <v>1289</v>
      </c>
      <c r="B255" s="11" t="s">
        <v>206</v>
      </c>
      <c r="C255" s="5" t="s">
        <v>238</v>
      </c>
      <c r="D255" s="63">
        <v>432.89</v>
      </c>
      <c r="E255" s="60">
        <v>27.055624999999999</v>
      </c>
      <c r="F255" s="55"/>
      <c r="G255" s="45">
        <v>405.83437499999997</v>
      </c>
      <c r="H255" s="32">
        <v>45323</v>
      </c>
      <c r="I255" s="36">
        <v>45323</v>
      </c>
    </row>
    <row r="256" spans="1:9" ht="14.5" thickBot="1" x14ac:dyDescent="0.35">
      <c r="A256" s="10">
        <v>1046</v>
      </c>
      <c r="B256" s="11" t="s">
        <v>200</v>
      </c>
      <c r="C256" s="29" t="s">
        <v>125</v>
      </c>
      <c r="D256" s="63">
        <v>5252.49</v>
      </c>
      <c r="E256" s="60">
        <v>328.28062499999999</v>
      </c>
      <c r="F256" s="55"/>
      <c r="G256" s="45">
        <v>4924.2093749999995</v>
      </c>
      <c r="H256" s="32">
        <v>40238</v>
      </c>
      <c r="I256" s="36">
        <v>40238</v>
      </c>
    </row>
    <row r="257" spans="1:9" ht="14.5" thickBot="1" x14ac:dyDescent="0.35">
      <c r="A257" s="10">
        <v>1175</v>
      </c>
      <c r="B257" s="11" t="s">
        <v>205</v>
      </c>
      <c r="C257" s="29" t="s">
        <v>126</v>
      </c>
      <c r="D257" s="63">
        <v>4732.68</v>
      </c>
      <c r="E257" s="60">
        <v>295.79250000000002</v>
      </c>
      <c r="F257" s="55"/>
      <c r="G257" s="45">
        <v>4436.8875000000007</v>
      </c>
      <c r="H257" s="32">
        <v>43132</v>
      </c>
      <c r="I257" s="36">
        <v>43132</v>
      </c>
    </row>
    <row r="258" spans="1:9" ht="14.5" thickBot="1" x14ac:dyDescent="0.35">
      <c r="A258" s="10">
        <v>1083</v>
      </c>
      <c r="B258" s="11" t="s">
        <v>204</v>
      </c>
      <c r="C258" s="29" t="s">
        <v>231</v>
      </c>
      <c r="D258" s="63">
        <v>2941.52</v>
      </c>
      <c r="E258" s="60">
        <v>183.845</v>
      </c>
      <c r="F258" s="55"/>
      <c r="G258" s="45">
        <v>2757.6750000000002</v>
      </c>
      <c r="H258" s="32">
        <v>40909</v>
      </c>
      <c r="I258" s="36">
        <v>40909</v>
      </c>
    </row>
    <row r="259" spans="1:9" ht="14.5" thickBot="1" x14ac:dyDescent="0.35">
      <c r="A259" s="10">
        <v>1067</v>
      </c>
      <c r="B259" s="11" t="s">
        <v>206</v>
      </c>
      <c r="C259" s="29" t="s">
        <v>127</v>
      </c>
      <c r="D259" s="63">
        <v>17479.03</v>
      </c>
      <c r="E259" s="60">
        <v>1092.4393749999999</v>
      </c>
      <c r="F259" s="55"/>
      <c r="G259" s="45">
        <v>16386.590624999997</v>
      </c>
      <c r="H259" s="32">
        <v>40544</v>
      </c>
      <c r="I259" s="36">
        <v>40544</v>
      </c>
    </row>
    <row r="260" spans="1:9" ht="14.5" thickBot="1" x14ac:dyDescent="0.35">
      <c r="A260" s="10">
        <v>1098</v>
      </c>
      <c r="B260" s="11" t="s">
        <v>202</v>
      </c>
      <c r="C260" s="29" t="s">
        <v>128</v>
      </c>
      <c r="D260" s="63">
        <v>5436.63</v>
      </c>
      <c r="E260" s="60">
        <v>339.78937500000001</v>
      </c>
      <c r="F260" s="55"/>
      <c r="G260" s="45">
        <v>5096.8406249999998</v>
      </c>
      <c r="H260" s="32">
        <v>41306</v>
      </c>
      <c r="I260" s="36">
        <v>41306</v>
      </c>
    </row>
    <row r="261" spans="1:9" ht="14.5" thickBot="1" x14ac:dyDescent="0.35">
      <c r="A261" s="10">
        <v>1195</v>
      </c>
      <c r="B261" s="11" t="s">
        <v>200</v>
      </c>
      <c r="C261" s="29" t="s">
        <v>151</v>
      </c>
      <c r="D261" s="63">
        <v>5091.34</v>
      </c>
      <c r="E261" s="60">
        <v>318.20875000000001</v>
      </c>
      <c r="F261" s="55"/>
      <c r="G261" s="45">
        <v>4773.1312500000004</v>
      </c>
      <c r="H261" s="32">
        <v>43891</v>
      </c>
      <c r="I261" s="36">
        <v>43891</v>
      </c>
    </row>
    <row r="262" spans="1:9" ht="14.5" thickBot="1" x14ac:dyDescent="0.35">
      <c r="A262" s="10">
        <v>1227</v>
      </c>
      <c r="B262" s="11" t="s">
        <v>204</v>
      </c>
      <c r="C262" s="5" t="s">
        <v>164</v>
      </c>
      <c r="D262" s="63">
        <v>492.81</v>
      </c>
      <c r="E262" s="60">
        <v>30.800625</v>
      </c>
      <c r="F262" s="55"/>
      <c r="G262" s="45">
        <v>462.00937499999998</v>
      </c>
      <c r="H262" s="32">
        <v>44270</v>
      </c>
      <c r="I262" s="36">
        <v>44270</v>
      </c>
    </row>
    <row r="263" spans="1:9" ht="14.5" thickBot="1" x14ac:dyDescent="0.35">
      <c r="A263" s="10">
        <v>1166</v>
      </c>
      <c r="B263" s="11" t="s">
        <v>204</v>
      </c>
      <c r="C263" s="29" t="s">
        <v>129</v>
      </c>
      <c r="D263" s="63">
        <v>2746.05</v>
      </c>
      <c r="E263" s="60">
        <v>171.62812500000001</v>
      </c>
      <c r="F263" s="55"/>
      <c r="G263" s="45">
        <v>2574.421875</v>
      </c>
      <c r="H263" s="32">
        <v>43132</v>
      </c>
      <c r="I263" s="36">
        <v>43132</v>
      </c>
    </row>
    <row r="264" spans="1:9" ht="14.5" thickBot="1" x14ac:dyDescent="0.35">
      <c r="A264" s="10">
        <v>1103</v>
      </c>
      <c r="B264" s="11" t="s">
        <v>200</v>
      </c>
      <c r="C264" s="29" t="s">
        <v>130</v>
      </c>
      <c r="D264" s="63">
        <v>7401.83</v>
      </c>
      <c r="E264" s="60">
        <v>462.614375</v>
      </c>
      <c r="F264" s="55"/>
      <c r="G264" s="45">
        <v>6939.2156249999998</v>
      </c>
      <c r="H264" s="32">
        <v>41306</v>
      </c>
      <c r="I264" s="36">
        <v>41306</v>
      </c>
    </row>
    <row r="265" spans="1:9" ht="14.5" thickBot="1" x14ac:dyDescent="0.35">
      <c r="A265" s="10">
        <v>1282</v>
      </c>
      <c r="B265" s="18" t="s">
        <v>207</v>
      </c>
      <c r="C265" s="5" t="s">
        <v>223</v>
      </c>
      <c r="D265" s="63">
        <v>2782.74</v>
      </c>
      <c r="E265" s="60">
        <v>173.92124999999999</v>
      </c>
      <c r="F265" s="55"/>
      <c r="G265" s="45">
        <v>2608.8187499999999</v>
      </c>
      <c r="H265" s="32">
        <v>44958</v>
      </c>
      <c r="I265" s="36">
        <v>44958</v>
      </c>
    </row>
    <row r="266" spans="1:9" ht="14.5" thickBot="1" x14ac:dyDescent="0.35">
      <c r="A266" s="10">
        <v>1290</v>
      </c>
      <c r="B266" s="11" t="s">
        <v>200</v>
      </c>
      <c r="C266" s="5" t="s">
        <v>239</v>
      </c>
      <c r="D266" s="63">
        <v>864.31</v>
      </c>
      <c r="E266" s="60">
        <v>54.019374999999997</v>
      </c>
      <c r="F266" s="55"/>
      <c r="G266" s="45">
        <v>810.29062499999998</v>
      </c>
      <c r="H266" s="32">
        <v>45323</v>
      </c>
      <c r="I266" s="36">
        <v>45323</v>
      </c>
    </row>
    <row r="267" spans="1:9" ht="14.5" thickBot="1" x14ac:dyDescent="0.35">
      <c r="A267" s="10">
        <v>1214</v>
      </c>
      <c r="B267" s="11" t="s">
        <v>207</v>
      </c>
      <c r="C267" s="29" t="s">
        <v>137</v>
      </c>
      <c r="D267" s="63">
        <v>4748.28</v>
      </c>
      <c r="E267" s="60">
        <v>296.76749999999998</v>
      </c>
      <c r="F267" s="55"/>
      <c r="G267" s="45">
        <v>4451.5124999999998</v>
      </c>
      <c r="H267" s="32">
        <v>43891</v>
      </c>
      <c r="I267" s="36">
        <v>43891</v>
      </c>
    </row>
    <row r="268" spans="1:9" ht="14.5" thickBot="1" x14ac:dyDescent="0.35">
      <c r="A268" s="12">
        <v>1210</v>
      </c>
      <c r="B268" s="15" t="s">
        <v>197</v>
      </c>
      <c r="C268" s="43" t="s">
        <v>283</v>
      </c>
      <c r="D268" s="63">
        <v>6209.41</v>
      </c>
      <c r="E268" s="60">
        <v>388.08812499999999</v>
      </c>
      <c r="F268" s="55"/>
      <c r="G268" s="45">
        <v>5821.3218749999996</v>
      </c>
      <c r="H268" s="32">
        <v>43891</v>
      </c>
      <c r="I268" s="36">
        <v>43891</v>
      </c>
    </row>
    <row r="269" spans="1:9" ht="14.5" thickBot="1" x14ac:dyDescent="0.35">
      <c r="A269" s="10">
        <v>1252</v>
      </c>
      <c r="B269" s="11" t="s">
        <v>199</v>
      </c>
      <c r="C269" s="5" t="s">
        <v>187</v>
      </c>
      <c r="D269" s="63">
        <v>4748.45</v>
      </c>
      <c r="E269" s="60">
        <v>296.77812499999999</v>
      </c>
      <c r="F269" s="55"/>
      <c r="G269" s="45">
        <v>4451.671875</v>
      </c>
      <c r="H269" s="32">
        <v>44593</v>
      </c>
      <c r="I269" s="36">
        <v>44593</v>
      </c>
    </row>
    <row r="270" spans="1:9" ht="14.5" thickBot="1" x14ac:dyDescent="0.35">
      <c r="A270" s="10">
        <v>1096</v>
      </c>
      <c r="B270" s="11" t="s">
        <v>197</v>
      </c>
      <c r="C270" s="29" t="s">
        <v>131</v>
      </c>
      <c r="D270" s="63">
        <v>5338.44</v>
      </c>
      <c r="E270" s="60">
        <v>333.65249999999997</v>
      </c>
      <c r="F270" s="55"/>
      <c r="G270" s="45">
        <v>5004.7874999999995</v>
      </c>
      <c r="H270" s="32">
        <v>41306</v>
      </c>
      <c r="I270" s="36">
        <v>41306</v>
      </c>
    </row>
    <row r="271" spans="1:9" ht="14.5" thickBot="1" x14ac:dyDescent="0.35">
      <c r="A271" s="10">
        <v>1283</v>
      </c>
      <c r="B271" s="11" t="s">
        <v>200</v>
      </c>
      <c r="C271" s="5" t="s">
        <v>224</v>
      </c>
      <c r="D271" s="63">
        <v>11985.61</v>
      </c>
      <c r="E271" s="60">
        <v>749.10062500000004</v>
      </c>
      <c r="F271" s="55"/>
      <c r="G271" s="45">
        <v>11236.509375000001</v>
      </c>
      <c r="H271" s="32">
        <v>44958</v>
      </c>
      <c r="I271" s="36">
        <v>44958</v>
      </c>
    </row>
    <row r="272" spans="1:9" ht="14.5" thickBot="1" x14ac:dyDescent="0.35">
      <c r="A272" s="10">
        <v>1284</v>
      </c>
      <c r="B272" s="11" t="s">
        <v>204</v>
      </c>
      <c r="C272" s="5" t="s">
        <v>225</v>
      </c>
      <c r="D272" s="63">
        <v>8757.61</v>
      </c>
      <c r="E272" s="60">
        <v>547.35062500000004</v>
      </c>
      <c r="F272" s="55"/>
      <c r="G272" s="45">
        <v>8210.2593750000015</v>
      </c>
      <c r="H272" s="32">
        <v>44958</v>
      </c>
      <c r="I272" s="36">
        <v>44958</v>
      </c>
    </row>
    <row r="273" spans="1:9" ht="14.15" customHeight="1" thickBot="1" x14ac:dyDescent="0.35">
      <c r="A273" s="10">
        <v>1245</v>
      </c>
      <c r="B273" s="11" t="s">
        <v>200</v>
      </c>
      <c r="C273" s="5" t="s">
        <v>180</v>
      </c>
      <c r="D273" s="63">
        <v>6792.23</v>
      </c>
      <c r="E273" s="60">
        <v>424.51437499999997</v>
      </c>
      <c r="F273" s="55"/>
      <c r="G273" s="45">
        <v>6367.7156249999998</v>
      </c>
      <c r="H273" s="32">
        <v>44593</v>
      </c>
      <c r="I273" s="36">
        <v>44593</v>
      </c>
    </row>
    <row r="274" spans="1:9" ht="14.5" thickBot="1" x14ac:dyDescent="0.35">
      <c r="A274" s="10">
        <v>1114</v>
      </c>
      <c r="B274" s="11" t="s">
        <v>200</v>
      </c>
      <c r="C274" s="29" t="s">
        <v>132</v>
      </c>
      <c r="D274" s="63">
        <v>9616.15</v>
      </c>
      <c r="E274" s="60">
        <v>601.00937499999998</v>
      </c>
      <c r="F274" s="55"/>
      <c r="G274" s="45">
        <v>9015.140625</v>
      </c>
      <c r="H274" s="32">
        <v>41306</v>
      </c>
      <c r="I274" s="36">
        <v>41306</v>
      </c>
    </row>
    <row r="275" spans="1:9" ht="14.5" thickBot="1" x14ac:dyDescent="0.35">
      <c r="A275" s="10">
        <v>1129</v>
      </c>
      <c r="B275" s="11" t="s">
        <v>200</v>
      </c>
      <c r="C275" s="29" t="s">
        <v>133</v>
      </c>
      <c r="D275" s="63">
        <v>12690.57</v>
      </c>
      <c r="E275" s="60">
        <v>793.16062499999998</v>
      </c>
      <c r="F275" s="55"/>
      <c r="G275" s="45">
        <v>11897.409374999999</v>
      </c>
      <c r="H275" s="32">
        <v>41730</v>
      </c>
      <c r="I275" s="36">
        <v>41730</v>
      </c>
    </row>
    <row r="276" spans="1:9" ht="14.5" thickBot="1" x14ac:dyDescent="0.35">
      <c r="A276" s="10">
        <v>1207</v>
      </c>
      <c r="B276" s="11" t="s">
        <v>203</v>
      </c>
      <c r="C276" s="29" t="s">
        <v>143</v>
      </c>
      <c r="D276" s="63">
        <v>4451.37</v>
      </c>
      <c r="E276" s="60">
        <v>278.21062499999999</v>
      </c>
      <c r="F276" s="55"/>
      <c r="G276" s="45">
        <v>4173.1593750000002</v>
      </c>
      <c r="H276" s="32">
        <v>43891</v>
      </c>
      <c r="I276" s="36">
        <v>43891</v>
      </c>
    </row>
    <row r="277" spans="1:9" ht="14.5" thickBot="1" x14ac:dyDescent="0.35">
      <c r="A277" s="10">
        <v>1287</v>
      </c>
      <c r="B277" s="11" t="s">
        <v>204</v>
      </c>
      <c r="C277" s="5" t="s">
        <v>237</v>
      </c>
      <c r="D277" s="63">
        <v>827.96</v>
      </c>
      <c r="E277" s="60">
        <v>51.747500000000002</v>
      </c>
      <c r="F277" s="55"/>
      <c r="G277" s="45">
        <v>776.21250000000009</v>
      </c>
      <c r="H277" s="32">
        <v>45323</v>
      </c>
      <c r="I277" s="36">
        <v>45323</v>
      </c>
    </row>
    <row r="278" spans="1:9" ht="14.5" thickBot="1" x14ac:dyDescent="0.35">
      <c r="A278" s="10">
        <v>1099</v>
      </c>
      <c r="B278" s="11" t="s">
        <v>200</v>
      </c>
      <c r="C278" s="29" t="s">
        <v>134</v>
      </c>
      <c r="D278" s="63">
        <v>6531.68</v>
      </c>
      <c r="E278" s="60">
        <v>408.23</v>
      </c>
      <c r="F278" s="55"/>
      <c r="G278" s="45">
        <v>6123.4500000000007</v>
      </c>
      <c r="H278" s="32">
        <v>41306</v>
      </c>
      <c r="I278" s="36">
        <v>41306</v>
      </c>
    </row>
    <row r="279" spans="1:9" ht="14.5" thickBot="1" x14ac:dyDescent="0.35">
      <c r="A279" s="10">
        <v>1073</v>
      </c>
      <c r="B279" s="11" t="s">
        <v>201</v>
      </c>
      <c r="C279" s="29" t="s">
        <v>135</v>
      </c>
      <c r="D279" s="63">
        <v>3064.62</v>
      </c>
      <c r="E279" s="60">
        <v>191.53874999999999</v>
      </c>
      <c r="F279" s="55"/>
      <c r="G279" s="45">
        <v>2873.0812499999997</v>
      </c>
      <c r="H279" s="49">
        <v>40909</v>
      </c>
      <c r="I279" s="36">
        <v>40909</v>
      </c>
    </row>
    <row r="280" spans="1:9" ht="14.5" thickBot="1" x14ac:dyDescent="0.35">
      <c r="A280" s="10">
        <v>1066</v>
      </c>
      <c r="B280" s="11" t="s">
        <v>206</v>
      </c>
      <c r="C280" s="29" t="s">
        <v>136</v>
      </c>
      <c r="D280" s="63">
        <v>84296.49</v>
      </c>
      <c r="E280" s="60">
        <v>5268.5306250000003</v>
      </c>
      <c r="F280" s="55"/>
      <c r="G280" s="45">
        <v>79027.959375000006</v>
      </c>
      <c r="H280" s="51">
        <v>40544</v>
      </c>
      <c r="I280" s="36">
        <v>40544</v>
      </c>
    </row>
    <row r="281" spans="1:9" ht="14.5" thickBot="1" x14ac:dyDescent="0.35">
      <c r="A281" s="19">
        <v>1285</v>
      </c>
      <c r="B281" s="20" t="s">
        <v>205</v>
      </c>
      <c r="C281" s="6" t="s">
        <v>226</v>
      </c>
      <c r="D281" s="65">
        <v>6284.39</v>
      </c>
      <c r="E281" s="61">
        <v>392.77437500000002</v>
      </c>
      <c r="F281" s="55"/>
      <c r="G281" s="45">
        <v>5891.6156250000004</v>
      </c>
      <c r="H281" s="53">
        <v>44958</v>
      </c>
      <c r="I281" s="36">
        <v>44958</v>
      </c>
    </row>
    <row r="282" spans="1:9" ht="14.5" thickBot="1" x14ac:dyDescent="0.35">
      <c r="C282" s="25"/>
      <c r="D282" s="57">
        <f>SUM(D4:D281)</f>
        <v>2785102.286682813</v>
      </c>
      <c r="E282" s="57">
        <f t="shared" ref="E282:G282" si="0">SUM(E4:E281)</f>
        <v>189919.99312500004</v>
      </c>
      <c r="F282" s="47">
        <f t="shared" si="0"/>
        <v>253617.60331718772</v>
      </c>
      <c r="G282" s="47">
        <f t="shared" si="0"/>
        <v>2837240.5868750042</v>
      </c>
      <c r="H282" s="27"/>
    </row>
    <row r="283" spans="1:9" x14ac:dyDescent="0.3">
      <c r="C283" s="25"/>
      <c r="D283" s="26"/>
      <c r="E283" s="26"/>
      <c r="F283" s="26"/>
      <c r="G283" s="9"/>
      <c r="H283" s="27"/>
    </row>
    <row r="284" spans="1:9" s="2" customFormat="1" x14ac:dyDescent="0.3">
      <c r="A284" s="1"/>
      <c r="B284"/>
      <c r="C284" s="1"/>
      <c r="D284" s="28"/>
      <c r="E284" s="28"/>
      <c r="F284" s="28"/>
      <c r="G284" s="28"/>
      <c r="I284" s="30"/>
    </row>
    <row r="285" spans="1:9" s="2" customFormat="1" x14ac:dyDescent="0.3">
      <c r="A285" s="1"/>
      <c r="B285"/>
      <c r="C285" s="1"/>
      <c r="D285" s="26"/>
      <c r="E285" s="26"/>
      <c r="F285" s="26"/>
      <c r="G285" s="26"/>
      <c r="I285" s="30"/>
    </row>
    <row r="286" spans="1:9" s="2" customFormat="1" x14ac:dyDescent="0.3">
      <c r="A286" s="1"/>
      <c r="B286"/>
      <c r="C286" s="1"/>
      <c r="D286" s="9"/>
      <c r="E286" s="9"/>
      <c r="F286" s="9"/>
      <c r="G286" s="9"/>
      <c r="I286" s="30"/>
    </row>
    <row r="287" spans="1:9" s="2" customFormat="1" x14ac:dyDescent="0.3">
      <c r="A287" s="1"/>
      <c r="B287"/>
      <c r="C287" s="9"/>
      <c r="D287" s="37"/>
      <c r="E287" s="46"/>
      <c r="F287" s="46"/>
      <c r="G287" s="46"/>
      <c r="I287" s="30"/>
    </row>
    <row r="288" spans="1:9" s="2" customFormat="1" x14ac:dyDescent="0.3">
      <c r="A288" s="1"/>
      <c r="B288"/>
      <c r="C288" s="9"/>
      <c r="E288" s="46"/>
      <c r="F288" s="46"/>
      <c r="G288" s="46"/>
      <c r="I288" s="30"/>
    </row>
    <row r="289" spans="1:10" s="2" customFormat="1" x14ac:dyDescent="0.3">
      <c r="A289" s="1"/>
      <c r="B289"/>
      <c r="C289" s="9"/>
      <c r="E289" s="46"/>
      <c r="F289" s="46"/>
      <c r="G289" s="46"/>
      <c r="I289" s="30"/>
    </row>
    <row r="290" spans="1:10" s="2" customFormat="1" x14ac:dyDescent="0.3">
      <c r="A290" s="1"/>
      <c r="B290"/>
      <c r="C290" s="9"/>
      <c r="D290" s="37"/>
      <c r="E290" s="46"/>
      <c r="F290" s="46"/>
      <c r="G290" s="46"/>
      <c r="I290" s="30"/>
    </row>
    <row r="291" spans="1:10" s="2" customFormat="1" x14ac:dyDescent="0.3">
      <c r="A291" s="1"/>
      <c r="B291"/>
      <c r="C291" s="58"/>
      <c r="D291" s="9"/>
      <c r="E291" s="3"/>
      <c r="F291" s="3"/>
      <c r="G291" s="46"/>
      <c r="I291" s="30"/>
    </row>
    <row r="300" spans="1:10" s="34" customFormat="1" x14ac:dyDescent="0.3">
      <c r="A300" s="1"/>
      <c r="B300"/>
      <c r="C300" s="1"/>
      <c r="D300" s="7"/>
      <c r="E300" s="7"/>
      <c r="F300" s="7"/>
      <c r="G300" s="7"/>
      <c r="H300" s="2"/>
      <c r="J300"/>
    </row>
    <row r="301" spans="1:10" s="34" customFormat="1" x14ac:dyDescent="0.3">
      <c r="A301" s="1"/>
      <c r="B301"/>
      <c r="C301" s="1"/>
      <c r="D301" s="7"/>
      <c r="E301" s="7"/>
      <c r="F301" s="7"/>
      <c r="G301" s="7"/>
      <c r="H301" s="2"/>
      <c r="J301"/>
    </row>
    <row r="302" spans="1:10" s="34" customFormat="1" x14ac:dyDescent="0.3">
      <c r="A302" s="1"/>
      <c r="B302"/>
      <c r="C302" s="1"/>
      <c r="D302" s="7"/>
      <c r="E302" s="7"/>
      <c r="F302" s="7"/>
      <c r="G302" s="7"/>
      <c r="H302" s="2"/>
      <c r="J302"/>
    </row>
    <row r="303" spans="1:10" s="34" customFormat="1" x14ac:dyDescent="0.3">
      <c r="A303" s="1"/>
      <c r="B303"/>
      <c r="C303" s="1"/>
      <c r="D303" s="9"/>
      <c r="E303" s="9"/>
      <c r="F303" s="9"/>
      <c r="G303" s="9"/>
      <c r="H303"/>
      <c r="J303"/>
    </row>
    <row r="304" spans="1:10" s="34" customFormat="1" x14ac:dyDescent="0.3">
      <c r="A304" s="1"/>
      <c r="B304"/>
      <c r="C304" s="25"/>
      <c r="D304" s="9"/>
      <c r="E304" s="9"/>
      <c r="F304" s="9"/>
      <c r="G304" s="9"/>
      <c r="H304"/>
      <c r="J304"/>
    </row>
    <row r="305" spans="1:10" s="34" customFormat="1" x14ac:dyDescent="0.3">
      <c r="A305" s="1"/>
      <c r="B305"/>
      <c r="C305" s="1"/>
      <c r="D305" s="7"/>
      <c r="E305" s="7"/>
      <c r="F305" s="7"/>
      <c r="G305" s="7"/>
      <c r="H305" s="2"/>
      <c r="J305"/>
    </row>
    <row r="306" spans="1:10" s="34" customFormat="1" x14ac:dyDescent="0.3">
      <c r="A306" s="1"/>
      <c r="B306"/>
      <c r="C306" s="1"/>
      <c r="D306" s="7"/>
      <c r="E306" s="7"/>
      <c r="F306" s="7"/>
      <c r="G306" s="7"/>
      <c r="H306" s="2"/>
      <c r="J306"/>
    </row>
    <row r="307" spans="1:10" s="34" customFormat="1" x14ac:dyDescent="0.3">
      <c r="A307" s="1"/>
      <c r="B307"/>
      <c r="C307" s="1"/>
      <c r="D307" s="7"/>
      <c r="E307" s="7"/>
      <c r="F307" s="7"/>
      <c r="G307" s="7"/>
      <c r="H307" s="2"/>
      <c r="J307"/>
    </row>
  </sheetData>
  <autoFilter ref="A3:I282" xr:uid="{14422465-9AFE-4580-854D-1CD2E224FE76}"/>
  <mergeCells count="1">
    <mergeCell ref="A1:H1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8CCCF-CDBA-48BC-986F-5D4B2459A26C}">
  <dimension ref="A1:J307"/>
  <sheetViews>
    <sheetView rightToLeft="1" topLeftCell="B1" zoomScale="87" zoomScaleNormal="87" workbookViewId="0">
      <pane ySplit="3" topLeftCell="A230" activePane="bottomLeft" state="frozen"/>
      <selection pane="bottomLeft" activeCell="C247" sqref="C247"/>
    </sheetView>
  </sheetViews>
  <sheetFormatPr defaultColWidth="8.58203125" defaultRowHeight="14" x14ac:dyDescent="0.3"/>
  <cols>
    <col min="1" max="1" width="9.08203125" style="1" customWidth="1"/>
    <col min="2" max="2" width="25.08203125" customWidth="1"/>
    <col min="3" max="3" width="50.58203125" style="1" customWidth="1"/>
    <col min="4" max="4" width="24.08203125" style="3" customWidth="1"/>
    <col min="5" max="6" width="19" style="3" customWidth="1"/>
    <col min="7" max="7" width="22.08203125" style="3" customWidth="1"/>
    <col min="8" max="8" width="16.58203125" style="2" hidden="1" customWidth="1"/>
    <col min="9" max="9" width="18.08203125" style="34" customWidth="1"/>
    <col min="10" max="10" width="8.58203125" customWidth="1"/>
    <col min="11" max="11" width="5.33203125" customWidth="1"/>
  </cols>
  <sheetData>
    <row r="1" spans="1:9" ht="35.25" customHeight="1" x14ac:dyDescent="0.3">
      <c r="A1" s="68" t="s">
        <v>234</v>
      </c>
      <c r="B1" s="68"/>
      <c r="C1" s="68"/>
      <c r="D1" s="68"/>
      <c r="E1" s="68"/>
      <c r="F1" s="68"/>
      <c r="G1" s="68"/>
      <c r="H1" s="68"/>
    </row>
    <row r="2" spans="1:9" ht="34.5" customHeight="1" thickBot="1" x14ac:dyDescent="0.35">
      <c r="D2" s="1"/>
      <c r="E2" s="1"/>
      <c r="F2" s="1"/>
      <c r="G2"/>
      <c r="H2"/>
    </row>
    <row r="3" spans="1:9" ht="14.5" thickBot="1" x14ac:dyDescent="0.35">
      <c r="A3" s="21" t="s">
        <v>0</v>
      </c>
      <c r="B3" s="22" t="s">
        <v>196</v>
      </c>
      <c r="C3" s="21" t="s">
        <v>1</v>
      </c>
      <c r="D3" s="23" t="s">
        <v>233</v>
      </c>
      <c r="E3" s="24" t="s">
        <v>288</v>
      </c>
      <c r="F3" s="24" t="s">
        <v>308</v>
      </c>
      <c r="G3" s="24" t="s">
        <v>235</v>
      </c>
      <c r="H3" s="44" t="s">
        <v>2</v>
      </c>
      <c r="I3" s="33" t="s">
        <v>2</v>
      </c>
    </row>
    <row r="4" spans="1:9" ht="14.5" thickBot="1" x14ac:dyDescent="0.35">
      <c r="A4" s="10">
        <v>1256</v>
      </c>
      <c r="B4" s="11" t="s">
        <v>198</v>
      </c>
      <c r="C4" s="5" t="s">
        <v>279</v>
      </c>
      <c r="D4" s="62">
        <v>12373.78</v>
      </c>
      <c r="E4" s="45">
        <v>773.36125000000004</v>
      </c>
      <c r="F4" s="55"/>
      <c r="G4" s="45">
        <v>11600.418750000001</v>
      </c>
      <c r="H4" s="31">
        <v>44593</v>
      </c>
      <c r="I4" s="35">
        <v>44593</v>
      </c>
    </row>
    <row r="5" spans="1:9" ht="14.5" thickBot="1" x14ac:dyDescent="0.35">
      <c r="A5" s="10">
        <v>1321</v>
      </c>
      <c r="B5" s="11" t="s">
        <v>205</v>
      </c>
      <c r="C5" s="29" t="s">
        <v>289</v>
      </c>
      <c r="D5" s="62">
        <v>2002.14</v>
      </c>
      <c r="E5" s="45">
        <v>125.13375000000001</v>
      </c>
      <c r="F5" s="55"/>
      <c r="G5" s="45">
        <v>1877.0062500000001</v>
      </c>
      <c r="H5" s="32"/>
      <c r="I5" s="35">
        <v>46054</v>
      </c>
    </row>
    <row r="6" spans="1:9" ht="14.5" thickBot="1" x14ac:dyDescent="0.35">
      <c r="A6" s="16">
        <v>1311</v>
      </c>
      <c r="B6" s="11" t="s">
        <v>206</v>
      </c>
      <c r="C6" s="38" t="s">
        <v>269</v>
      </c>
      <c r="D6" s="62">
        <v>3665.83</v>
      </c>
      <c r="E6" s="45">
        <v>229.114375</v>
      </c>
      <c r="F6" s="55"/>
      <c r="G6" s="45">
        <v>3436.7156249999998</v>
      </c>
      <c r="H6" s="32"/>
      <c r="I6" s="36">
        <v>45717</v>
      </c>
    </row>
    <row r="7" spans="1:9" ht="14.5" thickBot="1" x14ac:dyDescent="0.35">
      <c r="A7" s="10">
        <v>1179</v>
      </c>
      <c r="B7" s="11" t="s">
        <v>200</v>
      </c>
      <c r="C7" s="29" t="s">
        <v>3</v>
      </c>
      <c r="D7" s="62">
        <v>3688.63</v>
      </c>
      <c r="E7" s="45">
        <v>230.53937500000001</v>
      </c>
      <c r="F7" s="55"/>
      <c r="G7" s="45">
        <v>3458.0906250000003</v>
      </c>
      <c r="H7" s="32">
        <v>43525</v>
      </c>
      <c r="I7" s="36">
        <v>43525</v>
      </c>
    </row>
    <row r="8" spans="1:9" ht="14.5" thickBot="1" x14ac:dyDescent="0.35">
      <c r="A8" s="10">
        <v>1333</v>
      </c>
      <c r="B8" s="11" t="s">
        <v>199</v>
      </c>
      <c r="C8" s="29" t="s">
        <v>301</v>
      </c>
      <c r="D8" s="62">
        <v>1535</v>
      </c>
      <c r="E8" s="45">
        <v>95.9375</v>
      </c>
      <c r="F8" s="55"/>
      <c r="G8" s="45">
        <v>1439.0625</v>
      </c>
      <c r="H8" s="32"/>
      <c r="I8" s="36">
        <v>46054</v>
      </c>
    </row>
    <row r="9" spans="1:9" ht="14.5" thickBot="1" x14ac:dyDescent="0.35">
      <c r="A9" s="10">
        <v>1259</v>
      </c>
      <c r="B9" s="11" t="s">
        <v>201</v>
      </c>
      <c r="C9" s="5" t="s">
        <v>191</v>
      </c>
      <c r="D9" s="62">
        <v>3172.95</v>
      </c>
      <c r="E9" s="45">
        <v>198.30937499999999</v>
      </c>
      <c r="F9" s="55"/>
      <c r="G9" s="45">
        <v>2974.640625</v>
      </c>
      <c r="H9" s="32">
        <v>44593</v>
      </c>
      <c r="I9" s="36">
        <v>44593</v>
      </c>
    </row>
    <row r="10" spans="1:9" ht="14.5" thickBot="1" x14ac:dyDescent="0.35">
      <c r="A10" s="10">
        <v>1105</v>
      </c>
      <c r="B10" s="11" t="s">
        <v>202</v>
      </c>
      <c r="C10" s="29" t="s">
        <v>286</v>
      </c>
      <c r="D10" s="62">
        <v>20053.189999999999</v>
      </c>
      <c r="E10" s="45">
        <v>1253.3243749999999</v>
      </c>
      <c r="F10" s="55"/>
      <c r="G10" s="45">
        <v>18799.865624999999</v>
      </c>
      <c r="H10" s="32">
        <v>41306</v>
      </c>
      <c r="I10" s="36">
        <v>41306</v>
      </c>
    </row>
    <row r="11" spans="1:9" ht="14.5" thickBot="1" x14ac:dyDescent="0.35">
      <c r="A11" s="10">
        <v>1169</v>
      </c>
      <c r="B11" s="11" t="s">
        <v>203</v>
      </c>
      <c r="C11" s="29" t="s">
        <v>280</v>
      </c>
      <c r="D11" s="62">
        <v>7140.15</v>
      </c>
      <c r="E11" s="45">
        <v>446.25937499999998</v>
      </c>
      <c r="F11" s="55"/>
      <c r="G11" s="45">
        <v>6693.890625</v>
      </c>
      <c r="H11" s="32">
        <v>43132</v>
      </c>
      <c r="I11" s="36">
        <v>43132</v>
      </c>
    </row>
    <row r="12" spans="1:9" ht="14.5" thickBot="1" x14ac:dyDescent="0.35">
      <c r="A12" s="16">
        <v>1319</v>
      </c>
      <c r="B12" s="11" t="s">
        <v>200</v>
      </c>
      <c r="C12" s="38" t="s">
        <v>277</v>
      </c>
      <c r="D12" s="62">
        <v>2587.73</v>
      </c>
      <c r="E12" s="45">
        <v>161.733125</v>
      </c>
      <c r="F12" s="55"/>
      <c r="G12" s="45">
        <v>2425.9968749999998</v>
      </c>
      <c r="H12" s="32"/>
      <c r="I12" s="36">
        <v>45717</v>
      </c>
    </row>
    <row r="13" spans="1:9" ht="14.5" thickBot="1" x14ac:dyDescent="0.35">
      <c r="A13" s="10">
        <v>1070</v>
      </c>
      <c r="B13" s="11" t="s">
        <v>204</v>
      </c>
      <c r="C13" s="29" t="s">
        <v>4</v>
      </c>
      <c r="D13" s="62">
        <v>3497.31</v>
      </c>
      <c r="E13" s="45">
        <v>218.581875</v>
      </c>
      <c r="F13" s="55"/>
      <c r="G13" s="45">
        <v>3278.7281250000001</v>
      </c>
      <c r="H13" s="32">
        <v>40909</v>
      </c>
      <c r="I13" s="36">
        <v>40909</v>
      </c>
    </row>
    <row r="14" spans="1:9" ht="14.5" thickBot="1" x14ac:dyDescent="0.35">
      <c r="A14" s="10">
        <v>1145</v>
      </c>
      <c r="B14" s="11" t="s">
        <v>200</v>
      </c>
      <c r="C14" s="29" t="s">
        <v>236</v>
      </c>
      <c r="D14" s="62">
        <v>4250.57</v>
      </c>
      <c r="E14" s="45">
        <v>265.66062499999998</v>
      </c>
      <c r="F14" s="55"/>
      <c r="G14" s="45">
        <v>3984.9093749999997</v>
      </c>
      <c r="H14" s="32">
        <v>42095</v>
      </c>
      <c r="I14" s="36">
        <v>42095</v>
      </c>
    </row>
    <row r="15" spans="1:9" ht="14.5" thickBot="1" x14ac:dyDescent="0.35">
      <c r="A15" s="10">
        <v>1113</v>
      </c>
      <c r="B15" s="11" t="s">
        <v>204</v>
      </c>
      <c r="C15" s="29" t="s">
        <v>5</v>
      </c>
      <c r="D15" s="62">
        <v>31170.78</v>
      </c>
      <c r="E15" s="45">
        <v>1948.1737499999999</v>
      </c>
      <c r="F15" s="55"/>
      <c r="G15" s="45">
        <v>29222.606249999997</v>
      </c>
      <c r="H15" s="32">
        <v>41306</v>
      </c>
      <c r="I15" s="36">
        <v>41306</v>
      </c>
    </row>
    <row r="16" spans="1:9" ht="14.5" thickBot="1" x14ac:dyDescent="0.35">
      <c r="A16" s="10">
        <v>1188</v>
      </c>
      <c r="B16" s="11" t="s">
        <v>199</v>
      </c>
      <c r="C16" s="29" t="s">
        <v>6</v>
      </c>
      <c r="D16" s="62">
        <v>5156.09</v>
      </c>
      <c r="E16" s="45">
        <v>322.25562500000001</v>
      </c>
      <c r="F16" s="55"/>
      <c r="G16" s="45">
        <v>4833.8343750000004</v>
      </c>
      <c r="H16" s="32">
        <v>43525</v>
      </c>
      <c r="I16" s="36">
        <v>43525</v>
      </c>
    </row>
    <row r="17" spans="1:9" ht="14.5" thickBot="1" x14ac:dyDescent="0.35">
      <c r="A17" s="10">
        <v>1019</v>
      </c>
      <c r="B17" s="11" t="s">
        <v>203</v>
      </c>
      <c r="C17" s="29" t="s">
        <v>7</v>
      </c>
      <c r="D17" s="62">
        <v>10898.95</v>
      </c>
      <c r="E17" s="45">
        <v>681.18437500000005</v>
      </c>
      <c r="F17" s="55"/>
      <c r="G17" s="45">
        <v>10217.765625</v>
      </c>
      <c r="H17" s="32">
        <v>40148</v>
      </c>
      <c r="I17" s="36">
        <v>40148</v>
      </c>
    </row>
    <row r="18" spans="1:9" ht="14.5" thickBot="1" x14ac:dyDescent="0.35">
      <c r="A18" s="10">
        <v>1119</v>
      </c>
      <c r="B18" s="11" t="s">
        <v>203</v>
      </c>
      <c r="C18" s="29" t="s">
        <v>8</v>
      </c>
      <c r="D18" s="62">
        <v>4102.5200000000004</v>
      </c>
      <c r="E18" s="45">
        <v>256.40750000000003</v>
      </c>
      <c r="F18" s="55"/>
      <c r="G18" s="45">
        <v>3846.1125000000002</v>
      </c>
      <c r="H18" s="32">
        <v>41730</v>
      </c>
      <c r="I18" s="36">
        <v>41730</v>
      </c>
    </row>
    <row r="19" spans="1:9" ht="14.5" thickBot="1" x14ac:dyDescent="0.35">
      <c r="A19" s="10">
        <v>1108</v>
      </c>
      <c r="B19" s="11" t="s">
        <v>200</v>
      </c>
      <c r="C19" s="39" t="s">
        <v>208</v>
      </c>
      <c r="D19" s="62">
        <v>10459.75</v>
      </c>
      <c r="E19" s="45">
        <v>653.734375</v>
      </c>
      <c r="F19" s="55"/>
      <c r="G19" s="45">
        <v>9806.015625</v>
      </c>
      <c r="H19" s="32">
        <v>41306</v>
      </c>
      <c r="I19" s="36">
        <v>41306</v>
      </c>
    </row>
    <row r="20" spans="1:9" ht="14.5" thickBot="1" x14ac:dyDescent="0.35">
      <c r="A20" s="10">
        <v>1151</v>
      </c>
      <c r="B20" s="11" t="s">
        <v>203</v>
      </c>
      <c r="C20" s="29" t="s">
        <v>9</v>
      </c>
      <c r="D20" s="62">
        <v>4908.59</v>
      </c>
      <c r="E20" s="45">
        <v>306.78687500000001</v>
      </c>
      <c r="F20" s="55"/>
      <c r="G20" s="45">
        <v>4601.8031250000004</v>
      </c>
      <c r="H20" s="32">
        <v>42401</v>
      </c>
      <c r="I20" s="36">
        <v>42401</v>
      </c>
    </row>
    <row r="21" spans="1:9" ht="14.5" thickBot="1" x14ac:dyDescent="0.35">
      <c r="A21" s="10">
        <v>1148</v>
      </c>
      <c r="B21" s="11" t="s">
        <v>202</v>
      </c>
      <c r="C21" s="29" t="s">
        <v>10</v>
      </c>
      <c r="D21" s="62">
        <v>52556.23</v>
      </c>
      <c r="E21" s="45">
        <v>3284.7643750000002</v>
      </c>
      <c r="F21" s="55"/>
      <c r="G21" s="45">
        <v>49271.465625000004</v>
      </c>
      <c r="H21" s="32">
        <v>42401</v>
      </c>
      <c r="I21" s="36">
        <v>42401</v>
      </c>
    </row>
    <row r="22" spans="1:9" ht="14.5" thickBot="1" x14ac:dyDescent="0.35">
      <c r="A22" s="10">
        <v>1338</v>
      </c>
      <c r="B22" s="11" t="s">
        <v>205</v>
      </c>
      <c r="C22" s="29" t="s">
        <v>306</v>
      </c>
      <c r="D22" s="62">
        <v>1980.5</v>
      </c>
      <c r="E22" s="45">
        <v>123.78125</v>
      </c>
      <c r="F22" s="55"/>
      <c r="G22" s="45">
        <v>1856.71875</v>
      </c>
      <c r="H22" s="32"/>
      <c r="I22" s="36">
        <v>46054</v>
      </c>
    </row>
    <row r="23" spans="1:9" ht="14.5" thickBot="1" x14ac:dyDescent="0.35">
      <c r="A23" s="10">
        <v>1203</v>
      </c>
      <c r="B23" s="11" t="s">
        <v>204</v>
      </c>
      <c r="C23" s="29" t="s">
        <v>146</v>
      </c>
      <c r="D23" s="62">
        <v>2257.86</v>
      </c>
      <c r="E23" s="45">
        <v>141.11625000000001</v>
      </c>
      <c r="F23" s="55"/>
      <c r="G23" s="45">
        <v>2116.7437500000001</v>
      </c>
      <c r="H23" s="32">
        <v>43891</v>
      </c>
      <c r="I23" s="36">
        <v>43891</v>
      </c>
    </row>
    <row r="24" spans="1:9" ht="14.5" thickBot="1" x14ac:dyDescent="0.35">
      <c r="A24" s="10">
        <v>1134</v>
      </c>
      <c r="B24" s="11" t="s">
        <v>205</v>
      </c>
      <c r="C24" s="29" t="s">
        <v>11</v>
      </c>
      <c r="D24" s="62">
        <v>20913.189999999999</v>
      </c>
      <c r="E24" s="45">
        <v>1307.0743749999999</v>
      </c>
      <c r="F24" s="55"/>
      <c r="G24" s="45">
        <v>19606.115624999999</v>
      </c>
      <c r="H24" s="32">
        <v>42095</v>
      </c>
      <c r="I24" s="36">
        <v>42095</v>
      </c>
    </row>
    <row r="25" spans="1:9" ht="14.5" thickBot="1" x14ac:dyDescent="0.35">
      <c r="A25" s="10">
        <v>1206</v>
      </c>
      <c r="B25" s="11" t="s">
        <v>203</v>
      </c>
      <c r="C25" s="29" t="s">
        <v>144</v>
      </c>
      <c r="D25" s="62">
        <v>4872.49</v>
      </c>
      <c r="E25" s="45">
        <v>304.53062499999999</v>
      </c>
      <c r="F25" s="55"/>
      <c r="G25" s="45">
        <v>4567.9593749999995</v>
      </c>
      <c r="H25" s="32">
        <v>43891</v>
      </c>
      <c r="I25" s="36">
        <v>43891</v>
      </c>
    </row>
    <row r="26" spans="1:9" ht="14.5" thickBot="1" x14ac:dyDescent="0.35">
      <c r="A26" s="10">
        <v>1161</v>
      </c>
      <c r="B26" s="11" t="s">
        <v>205</v>
      </c>
      <c r="C26" s="29" t="s">
        <v>12</v>
      </c>
      <c r="D26" s="62">
        <v>22707.87</v>
      </c>
      <c r="E26" s="45">
        <v>1419.2418749999999</v>
      </c>
      <c r="F26" s="55"/>
      <c r="G26" s="45">
        <v>21288.628124999999</v>
      </c>
      <c r="H26" s="32">
        <v>42767</v>
      </c>
      <c r="I26" s="36">
        <v>42767</v>
      </c>
    </row>
    <row r="27" spans="1:9" ht="14.5" thickBot="1" x14ac:dyDescent="0.35">
      <c r="A27" s="16">
        <v>1305</v>
      </c>
      <c r="B27" s="11" t="s">
        <v>200</v>
      </c>
      <c r="C27" s="40" t="s">
        <v>263</v>
      </c>
      <c r="D27" s="62">
        <v>2630.29</v>
      </c>
      <c r="E27" s="45">
        <v>164.393125</v>
      </c>
      <c r="F27" s="55"/>
      <c r="G27" s="45">
        <v>2465.8968749999999</v>
      </c>
      <c r="H27" s="32"/>
      <c r="I27" s="36">
        <v>45717</v>
      </c>
    </row>
    <row r="28" spans="1:9" ht="14.5" thickBot="1" x14ac:dyDescent="0.35">
      <c r="A28" s="10">
        <v>1221</v>
      </c>
      <c r="B28" s="11" t="s">
        <v>205</v>
      </c>
      <c r="C28" s="5" t="s">
        <v>158</v>
      </c>
      <c r="D28" s="62">
        <v>3035.26</v>
      </c>
      <c r="E28" s="45">
        <v>189.70375000000001</v>
      </c>
      <c r="F28" s="55"/>
      <c r="G28" s="45">
        <v>2845.5562500000001</v>
      </c>
      <c r="H28" s="32">
        <v>44270</v>
      </c>
      <c r="I28" s="36">
        <v>44270</v>
      </c>
    </row>
    <row r="29" spans="1:9" ht="14.5" thickBot="1" x14ac:dyDescent="0.35">
      <c r="A29" s="10">
        <v>1004</v>
      </c>
      <c r="B29" s="11" t="s">
        <v>200</v>
      </c>
      <c r="C29" s="29" t="s">
        <v>287</v>
      </c>
      <c r="D29" s="62">
        <v>13718.93</v>
      </c>
      <c r="E29" s="45">
        <v>857.43312500000002</v>
      </c>
      <c r="F29" s="55"/>
      <c r="G29" s="45">
        <v>12861.496875000001</v>
      </c>
      <c r="H29" s="32">
        <v>40148</v>
      </c>
      <c r="I29" s="36">
        <v>40148</v>
      </c>
    </row>
    <row r="30" spans="1:9" ht="14.5" thickBot="1" x14ac:dyDescent="0.35">
      <c r="A30" s="10">
        <v>1269</v>
      </c>
      <c r="B30" s="11" t="s">
        <v>197</v>
      </c>
      <c r="C30" s="5" t="s">
        <v>212</v>
      </c>
      <c r="D30" s="62">
        <v>5368.38</v>
      </c>
      <c r="E30" s="45">
        <v>335.52375000000001</v>
      </c>
      <c r="F30" s="55"/>
      <c r="G30" s="45">
        <v>5032.8562499999998</v>
      </c>
      <c r="H30" s="32">
        <v>44958</v>
      </c>
      <c r="I30" s="36">
        <v>44958</v>
      </c>
    </row>
    <row r="31" spans="1:9" ht="14.5" thickBot="1" x14ac:dyDescent="0.35">
      <c r="A31" s="10">
        <v>1025</v>
      </c>
      <c r="B31" s="11" t="s">
        <v>197</v>
      </c>
      <c r="C31" s="29" t="s">
        <v>13</v>
      </c>
      <c r="D31" s="62">
        <v>5533.77</v>
      </c>
      <c r="E31" s="45">
        <v>345.86062500000003</v>
      </c>
      <c r="F31" s="55"/>
      <c r="G31" s="45">
        <v>5187.9093750000002</v>
      </c>
      <c r="H31" s="32">
        <v>40148</v>
      </c>
      <c r="I31" s="36">
        <v>40148</v>
      </c>
    </row>
    <row r="32" spans="1:9" ht="14.5" thickBot="1" x14ac:dyDescent="0.35">
      <c r="A32" s="10">
        <v>1270</v>
      </c>
      <c r="B32" s="11" t="s">
        <v>200</v>
      </c>
      <c r="C32" s="5" t="s">
        <v>213</v>
      </c>
      <c r="D32" s="62">
        <v>4128.92</v>
      </c>
      <c r="E32" s="45">
        <v>258.0575</v>
      </c>
      <c r="F32" s="55"/>
      <c r="G32" s="45">
        <v>3870.8625000000002</v>
      </c>
      <c r="H32" s="32">
        <v>44958</v>
      </c>
      <c r="I32" s="36">
        <v>44958</v>
      </c>
    </row>
    <row r="33" spans="1:9" ht="14.5" thickBot="1" x14ac:dyDescent="0.35">
      <c r="A33" s="10">
        <v>1150</v>
      </c>
      <c r="B33" s="11" t="s">
        <v>204</v>
      </c>
      <c r="C33" s="29" t="s">
        <v>14</v>
      </c>
      <c r="D33" s="62">
        <v>3196.98</v>
      </c>
      <c r="E33" s="45">
        <v>199.81125</v>
      </c>
      <c r="F33" s="55"/>
      <c r="G33" s="45">
        <v>2997.1687499999998</v>
      </c>
      <c r="H33" s="32">
        <v>42401</v>
      </c>
      <c r="I33" s="36">
        <v>42401</v>
      </c>
    </row>
    <row r="34" spans="1:9" ht="14.5" thickBot="1" x14ac:dyDescent="0.35">
      <c r="A34" s="10">
        <v>1003</v>
      </c>
      <c r="B34" s="11" t="s">
        <v>206</v>
      </c>
      <c r="C34" s="29" t="s">
        <v>15</v>
      </c>
      <c r="D34" s="62">
        <v>3953.43</v>
      </c>
      <c r="E34" s="45">
        <v>247.08937499999999</v>
      </c>
      <c r="F34" s="55"/>
      <c r="G34" s="45">
        <v>3706.3406249999998</v>
      </c>
      <c r="H34" s="32">
        <v>40148</v>
      </c>
      <c r="I34" s="36">
        <v>40148</v>
      </c>
    </row>
    <row r="35" spans="1:9" ht="14.5" thickBot="1" x14ac:dyDescent="0.35">
      <c r="A35" s="10">
        <v>1042</v>
      </c>
      <c r="B35" s="11" t="s">
        <v>200</v>
      </c>
      <c r="C35" s="29" t="s">
        <v>16</v>
      </c>
      <c r="D35" s="62">
        <v>28583.35</v>
      </c>
      <c r="E35" s="45">
        <v>1786.4593749999999</v>
      </c>
      <c r="F35" s="55"/>
      <c r="G35" s="45">
        <v>26796.890625</v>
      </c>
      <c r="H35" s="32">
        <v>40148</v>
      </c>
      <c r="I35" s="36">
        <v>40148</v>
      </c>
    </row>
    <row r="36" spans="1:9" ht="14.5" thickBot="1" x14ac:dyDescent="0.35">
      <c r="A36" s="10">
        <v>1167</v>
      </c>
      <c r="B36" s="11" t="s">
        <v>200</v>
      </c>
      <c r="C36" s="29" t="s">
        <v>17</v>
      </c>
      <c r="D36" s="62">
        <v>213.13</v>
      </c>
      <c r="E36" s="45">
        <v>13.320625</v>
      </c>
      <c r="F36" s="55"/>
      <c r="G36" s="45">
        <v>199.80937499999999</v>
      </c>
      <c r="H36" s="32">
        <v>43132</v>
      </c>
      <c r="I36" s="36">
        <v>43132</v>
      </c>
    </row>
    <row r="37" spans="1:9" ht="14.5" thickBot="1" x14ac:dyDescent="0.35">
      <c r="A37" s="10">
        <v>1328</v>
      </c>
      <c r="B37" s="11" t="s">
        <v>207</v>
      </c>
      <c r="C37" s="29" t="s">
        <v>296</v>
      </c>
      <c r="D37" s="62">
        <v>1607.98</v>
      </c>
      <c r="E37" s="45">
        <v>100.49875</v>
      </c>
      <c r="F37" s="55"/>
      <c r="G37" s="45">
        <v>1507.48125</v>
      </c>
      <c r="H37" s="32"/>
      <c r="I37" s="36">
        <v>46054</v>
      </c>
    </row>
    <row r="38" spans="1:9" ht="14.5" thickBot="1" x14ac:dyDescent="0.35">
      <c r="A38" s="10">
        <v>1088</v>
      </c>
      <c r="B38" s="11" t="s">
        <v>200</v>
      </c>
      <c r="C38" s="29" t="s">
        <v>18</v>
      </c>
      <c r="D38" s="62">
        <v>6714.83</v>
      </c>
      <c r="E38" s="45">
        <v>419.676875</v>
      </c>
      <c r="F38" s="55"/>
      <c r="G38" s="45">
        <v>6295.1531249999998</v>
      </c>
      <c r="H38" s="32">
        <v>40909</v>
      </c>
      <c r="I38" s="36">
        <v>40909</v>
      </c>
    </row>
    <row r="39" spans="1:9" ht="14.5" thickBot="1" x14ac:dyDescent="0.35">
      <c r="A39" s="10">
        <v>1143</v>
      </c>
      <c r="B39" s="11" t="s">
        <v>200</v>
      </c>
      <c r="C39" s="29" t="s">
        <v>19</v>
      </c>
      <c r="D39" s="62">
        <v>4992.7299999999996</v>
      </c>
      <c r="E39" s="45">
        <v>312.04562499999997</v>
      </c>
      <c r="F39" s="55"/>
      <c r="G39" s="45">
        <v>4680.6843749999998</v>
      </c>
      <c r="H39" s="32">
        <v>42095</v>
      </c>
      <c r="I39" s="36">
        <v>42095</v>
      </c>
    </row>
    <row r="40" spans="1:9" ht="14.5" thickBot="1" x14ac:dyDescent="0.35">
      <c r="A40" s="10">
        <v>1228</v>
      </c>
      <c r="B40" s="11" t="s">
        <v>203</v>
      </c>
      <c r="C40" s="5" t="s">
        <v>165</v>
      </c>
      <c r="D40" s="62">
        <v>4838.55</v>
      </c>
      <c r="E40" s="45">
        <v>302.40937500000001</v>
      </c>
      <c r="F40" s="55"/>
      <c r="G40" s="45">
        <v>4536.140625</v>
      </c>
      <c r="H40" s="32">
        <v>44270</v>
      </c>
      <c r="I40" s="36">
        <v>44270</v>
      </c>
    </row>
    <row r="41" spans="1:9" ht="14.5" thickBot="1" x14ac:dyDescent="0.35">
      <c r="A41" s="10">
        <v>1132</v>
      </c>
      <c r="B41" s="11" t="s">
        <v>200</v>
      </c>
      <c r="C41" s="29" t="s">
        <v>20</v>
      </c>
      <c r="D41" s="62">
        <v>3961.97</v>
      </c>
      <c r="E41" s="45">
        <v>247.62312499999999</v>
      </c>
      <c r="F41" s="55"/>
      <c r="G41" s="45">
        <v>3714.3468749999997</v>
      </c>
      <c r="H41" s="32">
        <v>41730</v>
      </c>
      <c r="I41" s="36">
        <v>41730</v>
      </c>
    </row>
    <row r="42" spans="1:9" ht="14.5" thickBot="1" x14ac:dyDescent="0.35">
      <c r="A42" s="10">
        <v>1198</v>
      </c>
      <c r="B42" s="11" t="s">
        <v>205</v>
      </c>
      <c r="C42" s="29" t="s">
        <v>149</v>
      </c>
      <c r="D42" s="62">
        <v>4569.5</v>
      </c>
      <c r="E42" s="45">
        <v>285.59375</v>
      </c>
      <c r="F42" s="55"/>
      <c r="G42" s="45">
        <v>4283.90625</v>
      </c>
      <c r="H42" s="32">
        <v>43891</v>
      </c>
      <c r="I42" s="36">
        <v>43891</v>
      </c>
    </row>
    <row r="43" spans="1:9" ht="14.5" thickBot="1" x14ac:dyDescent="0.35">
      <c r="A43" s="10">
        <v>1191</v>
      </c>
      <c r="B43" s="11" t="s">
        <v>207</v>
      </c>
      <c r="C43" s="29" t="s">
        <v>22</v>
      </c>
      <c r="D43" s="62">
        <v>3630.37</v>
      </c>
      <c r="E43" s="45">
        <v>226.89812499999999</v>
      </c>
      <c r="F43" s="55"/>
      <c r="G43" s="45">
        <v>3403.4718749999997</v>
      </c>
      <c r="H43" s="32">
        <v>43525</v>
      </c>
      <c r="I43" s="36">
        <v>43525</v>
      </c>
    </row>
    <row r="44" spans="1:9" ht="14.5" thickBot="1" x14ac:dyDescent="0.35">
      <c r="A44" s="10">
        <v>1005</v>
      </c>
      <c r="B44" s="11" t="s">
        <v>200</v>
      </c>
      <c r="C44" s="29" t="s">
        <v>23</v>
      </c>
      <c r="D44" s="62">
        <v>8081.86</v>
      </c>
      <c r="E44" s="45">
        <v>505.11624999999998</v>
      </c>
      <c r="F44" s="55"/>
      <c r="G44" s="45">
        <v>7576.7437499999996</v>
      </c>
      <c r="H44" s="32">
        <v>40148</v>
      </c>
      <c r="I44" s="36">
        <v>40148</v>
      </c>
    </row>
    <row r="45" spans="1:9" ht="14.5" thickBot="1" x14ac:dyDescent="0.35">
      <c r="A45" s="10">
        <v>1131</v>
      </c>
      <c r="B45" s="11" t="s">
        <v>206</v>
      </c>
      <c r="C45" s="29" t="s">
        <v>24</v>
      </c>
      <c r="D45" s="62">
        <v>15139.12</v>
      </c>
      <c r="E45" s="45">
        <v>946.19500000000005</v>
      </c>
      <c r="F45" s="55"/>
      <c r="G45" s="45">
        <v>14192.925000000001</v>
      </c>
      <c r="H45" s="32">
        <v>41760</v>
      </c>
      <c r="I45" s="36">
        <v>41760</v>
      </c>
    </row>
    <row r="46" spans="1:9" ht="14.5" thickBot="1" x14ac:dyDescent="0.35">
      <c r="A46" s="10">
        <v>1159</v>
      </c>
      <c r="B46" s="11" t="s">
        <v>200</v>
      </c>
      <c r="C46" s="29" t="s">
        <v>25</v>
      </c>
      <c r="D46" s="62">
        <v>4611.5600000000004</v>
      </c>
      <c r="E46" s="45">
        <v>288.22250000000003</v>
      </c>
      <c r="F46" s="55"/>
      <c r="G46" s="45">
        <v>4323.3375000000005</v>
      </c>
      <c r="H46" s="32">
        <v>42767</v>
      </c>
      <c r="I46" s="36">
        <v>42767</v>
      </c>
    </row>
    <row r="47" spans="1:9" ht="14.5" thickBot="1" x14ac:dyDescent="0.35">
      <c r="A47" s="10">
        <v>1158</v>
      </c>
      <c r="B47" s="11" t="s">
        <v>201</v>
      </c>
      <c r="C47" s="29" t="s">
        <v>26</v>
      </c>
      <c r="D47" s="62">
        <v>2594.5100000000002</v>
      </c>
      <c r="E47" s="45">
        <v>162.15687500000001</v>
      </c>
      <c r="F47" s="55"/>
      <c r="G47" s="45">
        <v>3.1250000001818989E-3</v>
      </c>
      <c r="H47" s="32">
        <v>42767</v>
      </c>
      <c r="I47" s="36">
        <v>42767</v>
      </c>
    </row>
    <row r="48" spans="1:9" ht="14.5" thickBot="1" x14ac:dyDescent="0.35">
      <c r="A48" s="10">
        <v>1271</v>
      </c>
      <c r="B48" s="11" t="s">
        <v>230</v>
      </c>
      <c r="C48" s="5" t="s">
        <v>214</v>
      </c>
      <c r="D48" s="62">
        <v>316.98</v>
      </c>
      <c r="E48" s="45">
        <v>19.811250000000001</v>
      </c>
      <c r="F48" s="55"/>
      <c r="G48" s="45">
        <v>297.16875000000005</v>
      </c>
      <c r="H48" s="32">
        <v>44958</v>
      </c>
      <c r="I48" s="36">
        <v>44958</v>
      </c>
    </row>
    <row r="49" spans="1:9" ht="14.5" thickBot="1" x14ac:dyDescent="0.35">
      <c r="A49" s="10">
        <v>1043</v>
      </c>
      <c r="B49" s="11" t="s">
        <v>200</v>
      </c>
      <c r="C49" s="29" t="s">
        <v>27</v>
      </c>
      <c r="D49" s="62">
        <v>11394.79</v>
      </c>
      <c r="E49" s="45">
        <v>712.17437500000005</v>
      </c>
      <c r="F49" s="55"/>
      <c r="G49" s="45">
        <v>10682.615625</v>
      </c>
      <c r="H49" s="32">
        <v>40148</v>
      </c>
      <c r="I49" s="36">
        <v>40148</v>
      </c>
    </row>
    <row r="50" spans="1:9" ht="14.5" thickBot="1" x14ac:dyDescent="0.35">
      <c r="A50" s="10">
        <v>1325</v>
      </c>
      <c r="B50" s="11" t="s">
        <v>199</v>
      </c>
      <c r="C50" s="29" t="s">
        <v>293</v>
      </c>
      <c r="D50" s="62">
        <v>2143.7600000000002</v>
      </c>
      <c r="E50" s="45">
        <v>133.98500000000001</v>
      </c>
      <c r="F50" s="55"/>
      <c r="G50" s="45">
        <v>2009.7750000000001</v>
      </c>
      <c r="H50" s="32"/>
      <c r="I50" s="36">
        <v>46054</v>
      </c>
    </row>
    <row r="51" spans="1:9" ht="14.5" thickBot="1" x14ac:dyDescent="0.35">
      <c r="A51" s="10">
        <v>1172</v>
      </c>
      <c r="B51" s="11" t="s">
        <v>202</v>
      </c>
      <c r="C51" s="29" t="s">
        <v>28</v>
      </c>
      <c r="D51" s="62">
        <v>4958.78</v>
      </c>
      <c r="E51" s="45">
        <v>309.92374999999998</v>
      </c>
      <c r="F51" s="55"/>
      <c r="G51" s="45">
        <v>4648.8562499999998</v>
      </c>
      <c r="H51" s="32">
        <v>43132</v>
      </c>
      <c r="I51" s="36">
        <v>43132</v>
      </c>
    </row>
    <row r="52" spans="1:9" ht="14.5" thickBot="1" x14ac:dyDescent="0.35">
      <c r="A52" s="10">
        <v>1006</v>
      </c>
      <c r="B52" s="11" t="s">
        <v>200</v>
      </c>
      <c r="C52" s="29" t="s">
        <v>29</v>
      </c>
      <c r="D52" s="62">
        <v>11497.91</v>
      </c>
      <c r="E52" s="45">
        <v>718.61937499999999</v>
      </c>
      <c r="F52" s="55"/>
      <c r="G52" s="45">
        <v>10779.290625</v>
      </c>
      <c r="H52" s="32">
        <v>40148</v>
      </c>
      <c r="I52" s="36">
        <v>40148</v>
      </c>
    </row>
    <row r="53" spans="1:9" ht="14.5" thickBot="1" x14ac:dyDescent="0.35">
      <c r="A53" s="10">
        <v>1178</v>
      </c>
      <c r="B53" s="11" t="s">
        <v>201</v>
      </c>
      <c r="C53" s="29" t="s">
        <v>30</v>
      </c>
      <c r="D53" s="62">
        <v>7851.93</v>
      </c>
      <c r="E53" s="45">
        <v>490.74562500000002</v>
      </c>
      <c r="F53" s="55"/>
      <c r="G53" s="45">
        <v>7361.1843750000007</v>
      </c>
      <c r="H53" s="32">
        <v>43435</v>
      </c>
      <c r="I53" s="36">
        <v>43435</v>
      </c>
    </row>
    <row r="54" spans="1:9" ht="14.5" thickBot="1" x14ac:dyDescent="0.35">
      <c r="A54" s="10">
        <v>1007</v>
      </c>
      <c r="B54" s="11" t="s">
        <v>200</v>
      </c>
      <c r="C54" s="29" t="s">
        <v>31</v>
      </c>
      <c r="D54" s="62">
        <v>4265.2299999999996</v>
      </c>
      <c r="E54" s="45">
        <v>266.57687499999997</v>
      </c>
      <c r="F54" s="55"/>
      <c r="G54" s="45">
        <v>3998.6531249999998</v>
      </c>
      <c r="H54" s="32">
        <v>40179</v>
      </c>
      <c r="I54" s="36">
        <v>40179</v>
      </c>
    </row>
    <row r="55" spans="1:9" ht="14.5" thickBot="1" x14ac:dyDescent="0.35">
      <c r="A55" s="10">
        <v>1045</v>
      </c>
      <c r="B55" s="11" t="s">
        <v>203</v>
      </c>
      <c r="C55" s="29" t="s">
        <v>32</v>
      </c>
      <c r="D55" s="62">
        <v>4315.1899999999996</v>
      </c>
      <c r="E55" s="45">
        <v>269.69937499999997</v>
      </c>
      <c r="F55" s="55"/>
      <c r="G55" s="45">
        <v>4045.4906249999995</v>
      </c>
      <c r="H55" s="32">
        <v>40238</v>
      </c>
      <c r="I55" s="36">
        <v>40238</v>
      </c>
    </row>
    <row r="56" spans="1:9" ht="14.5" thickBot="1" x14ac:dyDescent="0.35">
      <c r="A56" s="10">
        <v>1052</v>
      </c>
      <c r="B56" s="11" t="s">
        <v>200</v>
      </c>
      <c r="C56" s="29" t="s">
        <v>33</v>
      </c>
      <c r="D56" s="62">
        <v>5784.07</v>
      </c>
      <c r="E56" s="45">
        <v>361.50437499999998</v>
      </c>
      <c r="F56" s="55"/>
      <c r="G56" s="45">
        <v>5422.5656249999993</v>
      </c>
      <c r="H56" s="32">
        <v>42095</v>
      </c>
      <c r="I56" s="36">
        <v>42095</v>
      </c>
    </row>
    <row r="57" spans="1:9" ht="14.5" thickBot="1" x14ac:dyDescent="0.35">
      <c r="A57" s="10">
        <v>1304</v>
      </c>
      <c r="B57" s="11" t="s">
        <v>200</v>
      </c>
      <c r="C57" s="5" t="s">
        <v>253</v>
      </c>
      <c r="D57" s="62">
        <v>821.77</v>
      </c>
      <c r="E57" s="45">
        <v>51.360624999999999</v>
      </c>
      <c r="F57" s="55"/>
      <c r="G57" s="45">
        <v>770.40937499999995</v>
      </c>
      <c r="H57" s="32">
        <v>45323</v>
      </c>
      <c r="I57" s="36">
        <v>45323</v>
      </c>
    </row>
    <row r="58" spans="1:9" ht="14.5" thickBot="1" x14ac:dyDescent="0.35">
      <c r="A58" s="10">
        <v>1089</v>
      </c>
      <c r="B58" s="11" t="s">
        <v>200</v>
      </c>
      <c r="C58" s="29" t="s">
        <v>34</v>
      </c>
      <c r="D58" s="62">
        <v>7224.22</v>
      </c>
      <c r="E58" s="45">
        <v>451.51375000000002</v>
      </c>
      <c r="F58" s="55"/>
      <c r="G58" s="45">
        <v>6772.7062500000002</v>
      </c>
      <c r="H58" s="32">
        <v>40909</v>
      </c>
      <c r="I58" s="36">
        <v>40909</v>
      </c>
    </row>
    <row r="59" spans="1:9" ht="14.5" thickBot="1" x14ac:dyDescent="0.35">
      <c r="A59" s="10">
        <v>1021</v>
      </c>
      <c r="B59" s="11" t="s">
        <v>203</v>
      </c>
      <c r="C59" s="29" t="s">
        <v>35</v>
      </c>
      <c r="D59" s="62">
        <v>10380.84</v>
      </c>
      <c r="E59" s="45">
        <v>648.80250000000001</v>
      </c>
      <c r="F59" s="55"/>
      <c r="G59" s="45">
        <v>9732.0375000000004</v>
      </c>
      <c r="H59" s="32">
        <v>40148</v>
      </c>
      <c r="I59" s="36">
        <v>40148</v>
      </c>
    </row>
    <row r="60" spans="1:9" ht="14.5" thickBot="1" x14ac:dyDescent="0.35">
      <c r="A60" s="10">
        <v>1196</v>
      </c>
      <c r="B60" s="11" t="s">
        <v>200</v>
      </c>
      <c r="C60" s="29" t="s">
        <v>150</v>
      </c>
      <c r="D60" s="62">
        <v>4256.84</v>
      </c>
      <c r="E60" s="45">
        <v>266.05250000000001</v>
      </c>
      <c r="F60" s="55"/>
      <c r="G60" s="45">
        <v>3990.7875000000004</v>
      </c>
      <c r="H60" s="32">
        <v>43891</v>
      </c>
      <c r="I60" s="36">
        <v>43891</v>
      </c>
    </row>
    <row r="61" spans="1:9" ht="14.5" thickBot="1" x14ac:dyDescent="0.35">
      <c r="A61" s="10">
        <v>1118</v>
      </c>
      <c r="B61" s="11" t="s">
        <v>203</v>
      </c>
      <c r="C61" s="29" t="s">
        <v>36</v>
      </c>
      <c r="D61" s="62">
        <v>4275.9399999999996</v>
      </c>
      <c r="E61" s="45">
        <v>267.24624999999997</v>
      </c>
      <c r="F61" s="55"/>
      <c r="G61" s="45">
        <v>4008.6937499999995</v>
      </c>
      <c r="H61" s="32">
        <v>41730</v>
      </c>
      <c r="I61" s="36">
        <v>41730</v>
      </c>
    </row>
    <row r="62" spans="1:9" ht="14.5" thickBot="1" x14ac:dyDescent="0.35">
      <c r="A62" s="10">
        <v>1116</v>
      </c>
      <c r="B62" s="11" t="s">
        <v>203</v>
      </c>
      <c r="C62" s="29" t="s">
        <v>37</v>
      </c>
      <c r="D62" s="62">
        <v>3907.36</v>
      </c>
      <c r="E62" s="45">
        <v>244.21</v>
      </c>
      <c r="F62" s="55"/>
      <c r="G62" s="45">
        <v>3663.15</v>
      </c>
      <c r="H62" s="32">
        <v>41730</v>
      </c>
      <c r="I62" s="36">
        <v>41730</v>
      </c>
    </row>
    <row r="63" spans="1:9" ht="14.5" thickBot="1" x14ac:dyDescent="0.35">
      <c r="A63" s="10">
        <v>1266</v>
      </c>
      <c r="B63" s="11" t="s">
        <v>204</v>
      </c>
      <c r="C63" s="5" t="s">
        <v>210</v>
      </c>
      <c r="D63" s="62">
        <v>506.21</v>
      </c>
      <c r="E63" s="45">
        <v>31.638124999999999</v>
      </c>
      <c r="F63" s="55"/>
      <c r="G63" s="45">
        <v>474.57187499999998</v>
      </c>
      <c r="H63" s="32">
        <v>44958</v>
      </c>
      <c r="I63" s="36">
        <v>44958</v>
      </c>
    </row>
    <row r="64" spans="1:9" ht="14.5" thickBot="1" x14ac:dyDescent="0.35">
      <c r="A64" s="10">
        <v>1110</v>
      </c>
      <c r="B64" s="11" t="s">
        <v>205</v>
      </c>
      <c r="C64" s="29" t="s">
        <v>255</v>
      </c>
      <c r="D64" s="62">
        <v>3874.1</v>
      </c>
      <c r="E64" s="45">
        <v>242.13124999999999</v>
      </c>
      <c r="F64" s="55"/>
      <c r="G64" s="45">
        <v>3631.96875</v>
      </c>
      <c r="H64" s="32">
        <v>41306</v>
      </c>
      <c r="I64" s="36">
        <v>41306</v>
      </c>
    </row>
    <row r="65" spans="1:9" ht="14.5" thickBot="1" x14ac:dyDescent="0.35">
      <c r="A65" s="16">
        <v>1307</v>
      </c>
      <c r="B65" s="11" t="s">
        <v>200</v>
      </c>
      <c r="C65" s="40" t="s">
        <v>265</v>
      </c>
      <c r="D65" s="62">
        <v>2553.61</v>
      </c>
      <c r="E65" s="45">
        <v>159.60062500000001</v>
      </c>
      <c r="F65" s="55"/>
      <c r="G65" s="45">
        <v>2394.0093750000001</v>
      </c>
      <c r="H65" s="32"/>
      <c r="I65" s="36">
        <v>45717</v>
      </c>
    </row>
    <row r="66" spans="1:9" ht="14.5" thickBot="1" x14ac:dyDescent="0.35">
      <c r="A66" s="10">
        <v>1051</v>
      </c>
      <c r="B66" s="11" t="s">
        <v>202</v>
      </c>
      <c r="C66" s="29" t="s">
        <v>38</v>
      </c>
      <c r="D66" s="62">
        <v>19880.71</v>
      </c>
      <c r="E66" s="45">
        <v>1242.5443749999999</v>
      </c>
      <c r="F66" s="55"/>
      <c r="G66" s="45">
        <v>18638.165624999998</v>
      </c>
      <c r="H66" s="32">
        <v>41730</v>
      </c>
      <c r="I66" s="36">
        <v>41730</v>
      </c>
    </row>
    <row r="67" spans="1:9" ht="14.5" thickBot="1" x14ac:dyDescent="0.35">
      <c r="A67" s="10">
        <v>1176</v>
      </c>
      <c r="B67" s="11" t="s">
        <v>203</v>
      </c>
      <c r="C67" s="29" t="s">
        <v>39</v>
      </c>
      <c r="D67" s="62">
        <v>4310.53</v>
      </c>
      <c r="E67" s="45">
        <v>269.40812499999998</v>
      </c>
      <c r="F67" s="55"/>
      <c r="G67" s="45">
        <v>4041.1218749999998</v>
      </c>
      <c r="H67" s="32">
        <v>43132</v>
      </c>
      <c r="I67" s="36">
        <v>43132</v>
      </c>
    </row>
    <row r="68" spans="1:9" ht="14.5" thickBot="1" x14ac:dyDescent="0.35">
      <c r="A68" s="10">
        <v>1272</v>
      </c>
      <c r="B68" s="11" t="s">
        <v>202</v>
      </c>
      <c r="C68" s="5" t="s">
        <v>215</v>
      </c>
      <c r="D68" s="62">
        <v>426.72</v>
      </c>
      <c r="E68" s="45">
        <v>26.67</v>
      </c>
      <c r="F68" s="55"/>
      <c r="G68" s="45">
        <v>400.05</v>
      </c>
      <c r="H68" s="32">
        <v>44958</v>
      </c>
      <c r="I68" s="36">
        <v>44958</v>
      </c>
    </row>
    <row r="69" spans="1:9" ht="14.5" thickBot="1" x14ac:dyDescent="0.35">
      <c r="A69" s="10">
        <v>1037</v>
      </c>
      <c r="B69" s="11" t="s">
        <v>199</v>
      </c>
      <c r="C69" s="29" t="s">
        <v>40</v>
      </c>
      <c r="D69" s="62">
        <v>1971.4</v>
      </c>
      <c r="E69" s="45">
        <v>123.21250000000001</v>
      </c>
      <c r="F69" s="55"/>
      <c r="G69" s="45">
        <v>1848.1875</v>
      </c>
      <c r="H69" s="32">
        <v>40148</v>
      </c>
      <c r="I69" s="36">
        <v>40148</v>
      </c>
    </row>
    <row r="70" spans="1:9" ht="14.5" thickBot="1" x14ac:dyDescent="0.35">
      <c r="A70" s="10">
        <v>1008</v>
      </c>
      <c r="B70" s="11" t="s">
        <v>200</v>
      </c>
      <c r="C70" s="29" t="s">
        <v>41</v>
      </c>
      <c r="D70" s="62">
        <v>3720.67</v>
      </c>
      <c r="E70" s="45">
        <v>232.541875</v>
      </c>
      <c r="F70" s="55"/>
      <c r="G70" s="45">
        <v>3488.1281250000002</v>
      </c>
      <c r="H70" s="32">
        <v>40148</v>
      </c>
      <c r="I70" s="36">
        <v>40148</v>
      </c>
    </row>
    <row r="71" spans="1:9" ht="14.5" thickBot="1" x14ac:dyDescent="0.35">
      <c r="A71" s="10">
        <v>1334</v>
      </c>
      <c r="B71" s="11" t="s">
        <v>207</v>
      </c>
      <c r="C71" s="29" t="s">
        <v>302</v>
      </c>
      <c r="D71" s="62">
        <v>1685.69</v>
      </c>
      <c r="E71" s="45">
        <v>105.355625</v>
      </c>
      <c r="F71" s="55"/>
      <c r="G71" s="45">
        <v>1580.3343750000001</v>
      </c>
      <c r="H71" s="32"/>
      <c r="I71" s="36">
        <v>46054</v>
      </c>
    </row>
    <row r="72" spans="1:9" ht="14.5" thickBot="1" x14ac:dyDescent="0.35">
      <c r="A72" s="16">
        <v>1312</v>
      </c>
      <c r="B72" s="11" t="s">
        <v>205</v>
      </c>
      <c r="C72" s="40" t="s">
        <v>270</v>
      </c>
      <c r="D72" s="62">
        <v>2848.88</v>
      </c>
      <c r="E72" s="45">
        <v>178.05500000000001</v>
      </c>
      <c r="F72" s="55"/>
      <c r="G72" s="45">
        <v>2670.8250000000003</v>
      </c>
      <c r="H72" s="32"/>
      <c r="I72" s="36">
        <v>45717</v>
      </c>
    </row>
    <row r="73" spans="1:9" ht="14.5" thickBot="1" x14ac:dyDescent="0.35">
      <c r="A73" s="10">
        <v>1241</v>
      </c>
      <c r="B73" s="11" t="s">
        <v>199</v>
      </c>
      <c r="C73" s="5" t="s">
        <v>175</v>
      </c>
      <c r="D73" s="62">
        <v>716.42</v>
      </c>
      <c r="E73" s="45">
        <v>44.776249999999997</v>
      </c>
      <c r="F73" s="55"/>
      <c r="G73" s="45">
        <v>671.64374999999995</v>
      </c>
      <c r="H73" s="32">
        <v>44270</v>
      </c>
      <c r="I73" s="36">
        <v>44270</v>
      </c>
    </row>
    <row r="74" spans="1:9" ht="14.5" thickBot="1" x14ac:dyDescent="0.35">
      <c r="A74" s="10">
        <v>1234</v>
      </c>
      <c r="B74" s="11" t="s">
        <v>197</v>
      </c>
      <c r="C74" s="5" t="s">
        <v>169</v>
      </c>
      <c r="D74" s="62">
        <v>8544.4</v>
      </c>
      <c r="E74" s="45">
        <v>534.02499999999998</v>
      </c>
      <c r="F74" s="55"/>
      <c r="G74" s="45">
        <v>8010.375</v>
      </c>
      <c r="H74" s="32">
        <v>44270</v>
      </c>
      <c r="I74" s="36">
        <v>44270</v>
      </c>
    </row>
    <row r="75" spans="1:9" ht="14.5" thickBot="1" x14ac:dyDescent="0.35">
      <c r="A75" s="10">
        <v>1261</v>
      </c>
      <c r="B75" s="11" t="s">
        <v>197</v>
      </c>
      <c r="C75" s="5" t="s">
        <v>193</v>
      </c>
      <c r="D75" s="62">
        <v>346.74</v>
      </c>
      <c r="E75" s="45">
        <v>21.671250000000001</v>
      </c>
      <c r="F75" s="55"/>
      <c r="G75" s="45">
        <v>325.06875000000002</v>
      </c>
      <c r="H75" s="32">
        <v>44593</v>
      </c>
      <c r="I75" s="36">
        <v>44593</v>
      </c>
    </row>
    <row r="76" spans="1:9" ht="14.5" thickBot="1" x14ac:dyDescent="0.35">
      <c r="A76" s="10">
        <v>1122</v>
      </c>
      <c r="B76" s="11" t="s">
        <v>203</v>
      </c>
      <c r="C76" s="29" t="s">
        <v>42</v>
      </c>
      <c r="D76" s="62">
        <v>3575.78</v>
      </c>
      <c r="E76" s="45">
        <v>223.48625000000001</v>
      </c>
      <c r="F76" s="55"/>
      <c r="G76" s="45">
        <v>3352.2937500000003</v>
      </c>
      <c r="H76" s="32">
        <v>41730</v>
      </c>
      <c r="I76" s="36">
        <v>41730</v>
      </c>
    </row>
    <row r="77" spans="1:9" ht="14.5" thickBot="1" x14ac:dyDescent="0.35">
      <c r="A77" s="10">
        <v>1292</v>
      </c>
      <c r="B77" s="11" t="s">
        <v>199</v>
      </c>
      <c r="C77" s="5" t="s">
        <v>241</v>
      </c>
      <c r="D77" s="62">
        <v>2271.5</v>
      </c>
      <c r="E77" s="45">
        <v>141.96875</v>
      </c>
      <c r="F77" s="55"/>
      <c r="G77" s="45">
        <v>2129.53125</v>
      </c>
      <c r="H77" s="32">
        <v>45323</v>
      </c>
      <c r="I77" s="36">
        <v>45323</v>
      </c>
    </row>
    <row r="78" spans="1:9" ht="14.5" thickBot="1" x14ac:dyDescent="0.35">
      <c r="A78" s="10">
        <v>1064</v>
      </c>
      <c r="B78" s="11" t="s">
        <v>205</v>
      </c>
      <c r="C78" s="29" t="s">
        <v>43</v>
      </c>
      <c r="D78" s="62">
        <v>281404.02</v>
      </c>
      <c r="E78" s="45">
        <v>17587.751250000001</v>
      </c>
      <c r="F78" s="55"/>
      <c r="G78" s="45">
        <v>263816.26875000005</v>
      </c>
      <c r="H78" s="32">
        <v>40391</v>
      </c>
      <c r="I78" s="36">
        <v>40391</v>
      </c>
    </row>
    <row r="79" spans="1:9" ht="14.5" thickBot="1" x14ac:dyDescent="0.35">
      <c r="A79" s="10">
        <v>1217</v>
      </c>
      <c r="B79" s="11" t="s">
        <v>200</v>
      </c>
      <c r="C79" s="5" t="s">
        <v>155</v>
      </c>
      <c r="D79" s="62">
        <v>517.73</v>
      </c>
      <c r="E79" s="45">
        <v>32.358125000000001</v>
      </c>
      <c r="F79" s="55"/>
      <c r="G79" s="45">
        <v>485.37187500000005</v>
      </c>
      <c r="H79" s="32">
        <v>44270</v>
      </c>
      <c r="I79" s="36">
        <v>44270</v>
      </c>
    </row>
    <row r="80" spans="1:9" ht="14.5" thickBot="1" x14ac:dyDescent="0.35">
      <c r="A80" s="10">
        <v>1163</v>
      </c>
      <c r="B80" s="11" t="s">
        <v>202</v>
      </c>
      <c r="C80" s="29" t="s">
        <v>44</v>
      </c>
      <c r="D80" s="62">
        <v>1235.49</v>
      </c>
      <c r="E80" s="45">
        <v>77.218125000000001</v>
      </c>
      <c r="F80" s="55"/>
      <c r="G80" s="45">
        <v>1158.2718749999999</v>
      </c>
      <c r="H80" s="32">
        <v>42767</v>
      </c>
      <c r="I80" s="36">
        <v>42767</v>
      </c>
    </row>
    <row r="81" spans="1:9" ht="14.5" thickBot="1" x14ac:dyDescent="0.35">
      <c r="A81" s="10">
        <v>1265</v>
      </c>
      <c r="B81" s="11" t="s">
        <v>230</v>
      </c>
      <c r="C81" s="5" t="s">
        <v>209</v>
      </c>
      <c r="D81" s="62">
        <v>5520.02</v>
      </c>
      <c r="E81" s="45">
        <v>345.00125000000003</v>
      </c>
      <c r="F81" s="55"/>
      <c r="G81" s="45">
        <v>5175.0187500000002</v>
      </c>
      <c r="H81" s="32">
        <v>44958</v>
      </c>
      <c r="I81" s="36">
        <v>44958</v>
      </c>
    </row>
    <row r="82" spans="1:9" ht="14.5" thickBot="1" x14ac:dyDescent="0.35">
      <c r="A82" s="10">
        <v>1124</v>
      </c>
      <c r="B82" s="11" t="s">
        <v>203</v>
      </c>
      <c r="C82" s="29" t="s">
        <v>45</v>
      </c>
      <c r="D82" s="62">
        <v>4703.57</v>
      </c>
      <c r="E82" s="45">
        <v>293.97312499999998</v>
      </c>
      <c r="F82" s="55"/>
      <c r="G82" s="45">
        <v>4409.5968749999993</v>
      </c>
      <c r="H82" s="32">
        <v>41730</v>
      </c>
      <c r="I82" s="36">
        <v>41730</v>
      </c>
    </row>
    <row r="83" spans="1:9" ht="14.5" thickBot="1" x14ac:dyDescent="0.35">
      <c r="A83" s="10">
        <v>1162</v>
      </c>
      <c r="B83" s="11" t="s">
        <v>203</v>
      </c>
      <c r="C83" s="29" t="s">
        <v>46</v>
      </c>
      <c r="D83" s="62">
        <v>5129.79</v>
      </c>
      <c r="E83" s="45">
        <v>320.611875</v>
      </c>
      <c r="F83" s="55"/>
      <c r="G83" s="45">
        <v>4809.1781250000004</v>
      </c>
      <c r="H83" s="32">
        <v>42767</v>
      </c>
      <c r="I83" s="36">
        <v>42767</v>
      </c>
    </row>
    <row r="84" spans="1:9" ht="14.5" thickBot="1" x14ac:dyDescent="0.35">
      <c r="A84" s="10">
        <v>1323</v>
      </c>
      <c r="B84" s="11" t="s">
        <v>206</v>
      </c>
      <c r="C84" s="29" t="s">
        <v>291</v>
      </c>
      <c r="D84" s="62">
        <v>3253.09</v>
      </c>
      <c r="E84" s="45">
        <v>203.31812500000001</v>
      </c>
      <c r="F84" s="55"/>
      <c r="G84" s="45">
        <v>3049.7718750000004</v>
      </c>
      <c r="H84" s="32"/>
      <c r="I84" s="36">
        <v>46054</v>
      </c>
    </row>
    <row r="85" spans="1:9" ht="14.5" thickBot="1" x14ac:dyDescent="0.35">
      <c r="A85" s="16">
        <v>1306</v>
      </c>
      <c r="B85" s="11" t="s">
        <v>204</v>
      </c>
      <c r="C85" s="40" t="s">
        <v>264</v>
      </c>
      <c r="D85" s="62">
        <v>2145.16</v>
      </c>
      <c r="E85" s="45">
        <v>134.07249999999999</v>
      </c>
      <c r="F85" s="55"/>
      <c r="G85" s="45">
        <v>2011.0874999999999</v>
      </c>
      <c r="H85" s="32"/>
      <c r="I85" s="36">
        <v>45717</v>
      </c>
    </row>
    <row r="86" spans="1:9" ht="14.5" thickBot="1" x14ac:dyDescent="0.35">
      <c r="A86" s="10">
        <v>1160</v>
      </c>
      <c r="B86" s="11" t="s">
        <v>203</v>
      </c>
      <c r="C86" s="29" t="s">
        <v>48</v>
      </c>
      <c r="D86" s="62">
        <v>4419.38</v>
      </c>
      <c r="E86" s="45">
        <v>276.21125000000001</v>
      </c>
      <c r="F86" s="55"/>
      <c r="G86" s="45">
        <v>4143.1687499999998</v>
      </c>
      <c r="H86" s="32">
        <v>42767</v>
      </c>
      <c r="I86" s="36">
        <v>42767</v>
      </c>
    </row>
    <row r="87" spans="1:9" ht="14.5" thickBot="1" x14ac:dyDescent="0.35">
      <c r="A87" s="10">
        <v>1251</v>
      </c>
      <c r="B87" s="11" t="s">
        <v>201</v>
      </c>
      <c r="C87" s="5" t="s">
        <v>186</v>
      </c>
      <c r="D87" s="62">
        <v>4874.43</v>
      </c>
      <c r="E87" s="45">
        <v>304.65187500000002</v>
      </c>
      <c r="F87" s="55"/>
      <c r="G87" s="45">
        <v>4569.7781250000007</v>
      </c>
      <c r="H87" s="32">
        <v>44593</v>
      </c>
      <c r="I87" s="36">
        <v>44593</v>
      </c>
    </row>
    <row r="88" spans="1:9" ht="14.5" thickBot="1" x14ac:dyDescent="0.35">
      <c r="A88" s="10">
        <v>1142</v>
      </c>
      <c r="B88" s="11" t="s">
        <v>202</v>
      </c>
      <c r="C88" s="29" t="s">
        <v>49</v>
      </c>
      <c r="D88" s="62">
        <v>17902.14</v>
      </c>
      <c r="E88" s="45">
        <v>1118.88375</v>
      </c>
      <c r="F88" s="55"/>
      <c r="G88" s="45">
        <v>16783.256249999999</v>
      </c>
      <c r="H88" s="32">
        <v>42095</v>
      </c>
      <c r="I88" s="36">
        <v>42095</v>
      </c>
    </row>
    <row r="89" spans="1:9" ht="14.5" thickBot="1" x14ac:dyDescent="0.35">
      <c r="A89" s="10">
        <v>1147</v>
      </c>
      <c r="B89" s="11" t="s">
        <v>201</v>
      </c>
      <c r="C89" s="29" t="s">
        <v>50</v>
      </c>
      <c r="D89" s="62">
        <v>5257.94</v>
      </c>
      <c r="E89" s="45">
        <v>328.62124999999997</v>
      </c>
      <c r="F89" s="55"/>
      <c r="G89" s="45">
        <v>4929.3187499999995</v>
      </c>
      <c r="H89" s="32">
        <v>42248</v>
      </c>
      <c r="I89" s="36">
        <v>42248</v>
      </c>
    </row>
    <row r="90" spans="1:9" ht="14.5" thickBot="1" x14ac:dyDescent="0.35">
      <c r="A90" s="10">
        <v>1243</v>
      </c>
      <c r="B90" s="11" t="s">
        <v>205</v>
      </c>
      <c r="C90" s="5" t="s">
        <v>178</v>
      </c>
      <c r="D90" s="62">
        <v>11813.81</v>
      </c>
      <c r="E90" s="45">
        <v>738.36312499999997</v>
      </c>
      <c r="F90" s="55"/>
      <c r="G90" s="45">
        <v>11075.446875</v>
      </c>
      <c r="H90" s="32">
        <v>44593</v>
      </c>
      <c r="I90" s="36">
        <v>44593</v>
      </c>
    </row>
    <row r="91" spans="1:9" ht="14.5" thickBot="1" x14ac:dyDescent="0.35">
      <c r="A91" s="10">
        <v>1211</v>
      </c>
      <c r="B91" s="11" t="s">
        <v>201</v>
      </c>
      <c r="C91" s="29" t="s">
        <v>140</v>
      </c>
      <c r="D91" s="62">
        <v>5323.43</v>
      </c>
      <c r="E91" s="45">
        <v>332.71437500000002</v>
      </c>
      <c r="F91" s="55"/>
      <c r="G91" s="45">
        <v>4990.7156250000007</v>
      </c>
      <c r="H91" s="32">
        <v>43891</v>
      </c>
      <c r="I91" s="36">
        <v>43891</v>
      </c>
    </row>
    <row r="92" spans="1:9" ht="14.5" thickBot="1" x14ac:dyDescent="0.35">
      <c r="A92" s="10">
        <v>1044</v>
      </c>
      <c r="B92" s="11" t="s">
        <v>205</v>
      </c>
      <c r="C92" s="29" t="s">
        <v>256</v>
      </c>
      <c r="D92" s="62">
        <v>11916.75</v>
      </c>
      <c r="E92" s="45">
        <v>744.796875</v>
      </c>
      <c r="F92" s="55"/>
      <c r="G92" s="45">
        <v>11171.953125</v>
      </c>
      <c r="H92" s="32">
        <v>40238</v>
      </c>
      <c r="I92" s="36">
        <v>40238</v>
      </c>
    </row>
    <row r="93" spans="1:9" ht="14.5" thickBot="1" x14ac:dyDescent="0.35">
      <c r="A93" s="16">
        <v>1310</v>
      </c>
      <c r="B93" s="11" t="s">
        <v>203</v>
      </c>
      <c r="C93" s="40" t="s">
        <v>268</v>
      </c>
      <c r="D93" s="62">
        <v>2957.14</v>
      </c>
      <c r="E93" s="45">
        <v>184.82124999999999</v>
      </c>
      <c r="F93" s="55"/>
      <c r="G93" s="45">
        <v>2772.3187499999999</v>
      </c>
      <c r="H93" s="32"/>
      <c r="I93" s="36">
        <v>45717</v>
      </c>
    </row>
    <row r="94" spans="1:9" ht="14.5" thickBot="1" x14ac:dyDescent="0.35">
      <c r="A94" s="10">
        <v>1298</v>
      </c>
      <c r="B94" s="11" t="s">
        <v>207</v>
      </c>
      <c r="C94" s="5" t="s">
        <v>247</v>
      </c>
      <c r="D94" s="62">
        <v>687.41</v>
      </c>
      <c r="E94" s="45">
        <v>42.963124999999998</v>
      </c>
      <c r="F94" s="55"/>
      <c r="G94" s="45">
        <v>644.44687499999998</v>
      </c>
      <c r="H94" s="32">
        <v>45323</v>
      </c>
      <c r="I94" s="36">
        <v>45323</v>
      </c>
    </row>
    <row r="95" spans="1:9" ht="14.5" thickBot="1" x14ac:dyDescent="0.35">
      <c r="A95" s="10">
        <v>1136</v>
      </c>
      <c r="B95" s="11" t="s">
        <v>205</v>
      </c>
      <c r="C95" s="29" t="s">
        <v>51</v>
      </c>
      <c r="D95" s="62">
        <v>2886.34</v>
      </c>
      <c r="E95" s="45">
        <v>180.39625000000001</v>
      </c>
      <c r="F95" s="55"/>
      <c r="G95" s="45">
        <v>2705.9437500000004</v>
      </c>
      <c r="H95" s="32">
        <v>42095</v>
      </c>
      <c r="I95" s="36">
        <v>42095</v>
      </c>
    </row>
    <row r="96" spans="1:9" ht="14.5" thickBot="1" x14ac:dyDescent="0.35">
      <c r="A96" s="10">
        <v>1235</v>
      </c>
      <c r="B96" s="11" t="s">
        <v>201</v>
      </c>
      <c r="C96" s="5" t="s">
        <v>170</v>
      </c>
      <c r="D96" s="62">
        <v>2160.2800000000002</v>
      </c>
      <c r="E96" s="45">
        <v>135.01750000000001</v>
      </c>
      <c r="F96" s="55"/>
      <c r="G96" s="45">
        <v>2.5000000002819434E-3</v>
      </c>
      <c r="H96" s="32">
        <v>44270</v>
      </c>
      <c r="I96" s="36">
        <v>44270</v>
      </c>
    </row>
    <row r="97" spans="1:9" ht="14.5" thickBot="1" x14ac:dyDescent="0.35">
      <c r="A97" s="10">
        <v>1218</v>
      </c>
      <c r="B97" s="11" t="s">
        <v>200</v>
      </c>
      <c r="C97" s="5" t="s">
        <v>156</v>
      </c>
      <c r="D97" s="62">
        <v>3275.98</v>
      </c>
      <c r="E97" s="45">
        <v>204.74875</v>
      </c>
      <c r="F97" s="55"/>
      <c r="G97" s="45">
        <v>3071.2312499999998</v>
      </c>
      <c r="H97" s="32">
        <v>44270</v>
      </c>
      <c r="I97" s="36">
        <v>44270</v>
      </c>
    </row>
    <row r="98" spans="1:9" ht="14.5" thickBot="1" x14ac:dyDescent="0.35">
      <c r="A98" s="10">
        <v>1177</v>
      </c>
      <c r="B98" s="11" t="s">
        <v>203</v>
      </c>
      <c r="C98" s="29" t="s">
        <v>52</v>
      </c>
      <c r="D98" s="62">
        <v>4768.16</v>
      </c>
      <c r="E98" s="45">
        <v>298.01</v>
      </c>
      <c r="F98" s="55"/>
      <c r="G98" s="45">
        <v>4470.1499999999996</v>
      </c>
      <c r="H98" s="32">
        <v>43132</v>
      </c>
      <c r="I98" s="36">
        <v>43132</v>
      </c>
    </row>
    <row r="99" spans="1:9" ht="14.5" thickBot="1" x14ac:dyDescent="0.35">
      <c r="A99" s="10">
        <v>1135</v>
      </c>
      <c r="B99" s="11" t="s">
        <v>205</v>
      </c>
      <c r="C99" s="29" t="s">
        <v>53</v>
      </c>
      <c r="D99" s="62">
        <v>9919.07</v>
      </c>
      <c r="E99" s="45">
        <v>619.94187499999998</v>
      </c>
      <c r="F99" s="55"/>
      <c r="G99" s="45">
        <v>9299.1281249999993</v>
      </c>
      <c r="H99" s="32">
        <v>42095</v>
      </c>
      <c r="I99" s="36">
        <v>42095</v>
      </c>
    </row>
    <row r="100" spans="1:9" ht="14.5" thickBot="1" x14ac:dyDescent="0.35">
      <c r="A100" s="10">
        <v>1324</v>
      </c>
      <c r="B100" s="11" t="s">
        <v>199</v>
      </c>
      <c r="C100" s="29" t="s">
        <v>292</v>
      </c>
      <c r="D100" s="62">
        <v>1552.65</v>
      </c>
      <c r="E100" s="45">
        <v>97.040625000000006</v>
      </c>
      <c r="F100" s="55"/>
      <c r="G100" s="45">
        <v>1455.609375</v>
      </c>
      <c r="H100" s="32"/>
      <c r="I100" s="36">
        <v>46054</v>
      </c>
    </row>
    <row r="101" spans="1:9" ht="14.5" thickBot="1" x14ac:dyDescent="0.35">
      <c r="A101" s="10">
        <v>1250</v>
      </c>
      <c r="B101" s="11" t="s">
        <v>203</v>
      </c>
      <c r="C101" s="5" t="s">
        <v>185</v>
      </c>
      <c r="D101" s="62">
        <v>3997.15</v>
      </c>
      <c r="E101" s="45">
        <v>249.82187500000001</v>
      </c>
      <c r="F101" s="55"/>
      <c r="G101" s="45">
        <v>3747.328125</v>
      </c>
      <c r="H101" s="32">
        <v>44593</v>
      </c>
      <c r="I101" s="36">
        <v>44593</v>
      </c>
    </row>
    <row r="102" spans="1:9" ht="14.5" thickBot="1" x14ac:dyDescent="0.35">
      <c r="A102" s="16">
        <v>1317</v>
      </c>
      <c r="B102" s="11" t="s">
        <v>203</v>
      </c>
      <c r="C102" s="38" t="s">
        <v>275</v>
      </c>
      <c r="D102" s="62">
        <v>3351.62</v>
      </c>
      <c r="E102" s="45">
        <v>209.47624999999999</v>
      </c>
      <c r="F102" s="55"/>
      <c r="G102" s="45">
        <v>3142.1437499999997</v>
      </c>
      <c r="H102" s="32"/>
      <c r="I102" s="36">
        <v>45717</v>
      </c>
    </row>
    <row r="103" spans="1:9" ht="14.5" thickBot="1" x14ac:dyDescent="0.35">
      <c r="A103" s="10">
        <v>1327</v>
      </c>
      <c r="B103" s="11" t="s">
        <v>197</v>
      </c>
      <c r="C103" s="29" t="s">
        <v>295</v>
      </c>
      <c r="D103" s="62">
        <v>3872.86</v>
      </c>
      <c r="E103" s="45">
        <v>242.05375000000001</v>
      </c>
      <c r="F103" s="55"/>
      <c r="G103" s="45">
        <v>3630.8062500000001</v>
      </c>
      <c r="H103" s="32"/>
      <c r="I103" s="36">
        <v>46054</v>
      </c>
    </row>
    <row r="104" spans="1:9" ht="14.5" thickBot="1" x14ac:dyDescent="0.35">
      <c r="A104" s="10">
        <v>1079</v>
      </c>
      <c r="B104" s="11" t="s">
        <v>203</v>
      </c>
      <c r="C104" s="29" t="s">
        <v>54</v>
      </c>
      <c r="D104" s="62">
        <v>4195.4399999999996</v>
      </c>
      <c r="E104" s="45">
        <v>262.21499999999997</v>
      </c>
      <c r="F104" s="55"/>
      <c r="G104" s="45">
        <v>4.999999999654392E-3</v>
      </c>
      <c r="H104" s="32">
        <v>40909</v>
      </c>
      <c r="I104" s="36">
        <v>40909</v>
      </c>
    </row>
    <row r="105" spans="1:9" ht="14.5" thickBot="1" x14ac:dyDescent="0.35">
      <c r="A105" s="10">
        <v>1190</v>
      </c>
      <c r="B105" s="11" t="s">
        <v>207</v>
      </c>
      <c r="C105" s="29" t="s">
        <v>55</v>
      </c>
      <c r="D105" s="62">
        <v>2199.16</v>
      </c>
      <c r="E105" s="45">
        <v>137.44749999999999</v>
      </c>
      <c r="F105" s="55"/>
      <c r="G105" s="45">
        <v>2.4999999995998223E-3</v>
      </c>
      <c r="H105" s="32">
        <v>43525</v>
      </c>
      <c r="I105" s="36">
        <v>43525</v>
      </c>
    </row>
    <row r="106" spans="1:9" ht="14.5" thickBot="1" x14ac:dyDescent="0.35">
      <c r="A106" s="10">
        <v>1212</v>
      </c>
      <c r="B106" s="11" t="s">
        <v>201</v>
      </c>
      <c r="C106" s="29" t="s">
        <v>139</v>
      </c>
      <c r="D106" s="62">
        <v>2823.58</v>
      </c>
      <c r="E106" s="45">
        <v>176.47375</v>
      </c>
      <c r="F106" s="55"/>
      <c r="G106" s="45">
        <v>2647.1062499999998</v>
      </c>
      <c r="H106" s="32">
        <v>43891</v>
      </c>
      <c r="I106" s="36">
        <v>43891</v>
      </c>
    </row>
    <row r="107" spans="1:9" ht="14.5" thickBot="1" x14ac:dyDescent="0.35">
      <c r="A107" s="10">
        <v>1336</v>
      </c>
      <c r="B107" s="11" t="s">
        <v>197</v>
      </c>
      <c r="C107" s="29" t="s">
        <v>304</v>
      </c>
      <c r="D107" s="62">
        <v>3872.86</v>
      </c>
      <c r="E107" s="45">
        <v>242.05375000000001</v>
      </c>
      <c r="F107" s="55"/>
      <c r="G107" s="45">
        <v>3630.8062500000001</v>
      </c>
      <c r="H107" s="32"/>
      <c r="I107" s="36">
        <v>46054</v>
      </c>
    </row>
    <row r="108" spans="1:9" ht="14.5" thickBot="1" x14ac:dyDescent="0.35">
      <c r="A108" s="10">
        <v>1174</v>
      </c>
      <c r="B108" s="11" t="s">
        <v>203</v>
      </c>
      <c r="C108" s="29" t="s">
        <v>56</v>
      </c>
      <c r="D108" s="62">
        <v>3791.69</v>
      </c>
      <c r="E108" s="45">
        <v>236.980625</v>
      </c>
      <c r="F108" s="55"/>
      <c r="G108" s="45">
        <v>3554.7093749999999</v>
      </c>
      <c r="H108" s="32">
        <v>43132</v>
      </c>
      <c r="I108" s="36">
        <v>43132</v>
      </c>
    </row>
    <row r="109" spans="1:9" ht="14.5" thickBot="1" x14ac:dyDescent="0.35">
      <c r="A109" s="10">
        <v>1258</v>
      </c>
      <c r="B109" s="11" t="s">
        <v>205</v>
      </c>
      <c r="C109" s="5" t="s">
        <v>190</v>
      </c>
      <c r="D109" s="62">
        <v>361.67</v>
      </c>
      <c r="E109" s="45">
        <v>22.604375000000001</v>
      </c>
      <c r="F109" s="55"/>
      <c r="G109" s="45">
        <v>339.06562500000001</v>
      </c>
      <c r="H109" s="32">
        <v>44593</v>
      </c>
      <c r="I109" s="36">
        <v>44593</v>
      </c>
    </row>
    <row r="110" spans="1:9" ht="14.5" thickBot="1" x14ac:dyDescent="0.35">
      <c r="A110" s="10">
        <v>1246</v>
      </c>
      <c r="B110" s="11" t="s">
        <v>201</v>
      </c>
      <c r="C110" s="5" t="s">
        <v>181</v>
      </c>
      <c r="D110" s="62">
        <v>106.42</v>
      </c>
      <c r="E110" s="45">
        <v>6.6512500000000001</v>
      </c>
      <c r="F110" s="55"/>
      <c r="G110" s="45">
        <v>99.768749999999997</v>
      </c>
      <c r="H110" s="32">
        <v>44593</v>
      </c>
      <c r="I110" s="36">
        <v>44593</v>
      </c>
    </row>
    <row r="111" spans="1:9" ht="14.5" thickBot="1" x14ac:dyDescent="0.35">
      <c r="A111" s="16">
        <v>1313</v>
      </c>
      <c r="B111" s="11" t="s">
        <v>202</v>
      </c>
      <c r="C111" s="38" t="s">
        <v>271</v>
      </c>
      <c r="D111" s="62">
        <v>4412</v>
      </c>
      <c r="E111" s="45">
        <v>275.75</v>
      </c>
      <c r="F111" s="55"/>
      <c r="G111" s="45">
        <v>4136.25</v>
      </c>
      <c r="H111" s="32"/>
      <c r="I111" s="36">
        <v>45717</v>
      </c>
    </row>
    <row r="112" spans="1:9" ht="14.5" thickBot="1" x14ac:dyDescent="0.35">
      <c r="A112" s="10">
        <v>1330</v>
      </c>
      <c r="B112" s="11" t="s">
        <v>204</v>
      </c>
      <c r="C112" s="29" t="s">
        <v>298</v>
      </c>
      <c r="D112" s="62">
        <v>1816.03</v>
      </c>
      <c r="E112" s="45">
        <v>113.501875</v>
      </c>
      <c r="F112" s="55"/>
      <c r="G112" s="45">
        <v>1702.528125</v>
      </c>
      <c r="H112" s="32"/>
      <c r="I112" s="36">
        <v>46054</v>
      </c>
    </row>
    <row r="113" spans="1:9" ht="14.5" thickBot="1" x14ac:dyDescent="0.35">
      <c r="A113" s="16">
        <v>1318</v>
      </c>
      <c r="B113" s="11" t="s">
        <v>200</v>
      </c>
      <c r="C113" s="38" t="s">
        <v>276</v>
      </c>
      <c r="D113" s="62">
        <v>3008.65</v>
      </c>
      <c r="E113" s="45">
        <v>188.04062500000001</v>
      </c>
      <c r="F113" s="55"/>
      <c r="G113" s="45">
        <v>2820.609375</v>
      </c>
      <c r="H113" s="32"/>
      <c r="I113" s="36">
        <v>45717</v>
      </c>
    </row>
    <row r="114" spans="1:9" ht="14.5" thickBot="1" x14ac:dyDescent="0.35">
      <c r="A114" s="10">
        <v>1187</v>
      </c>
      <c r="B114" s="11" t="s">
        <v>199</v>
      </c>
      <c r="C114" s="29" t="s">
        <v>57</v>
      </c>
      <c r="D114" s="62">
        <v>113.32</v>
      </c>
      <c r="E114" s="45">
        <v>7.0824999999999996</v>
      </c>
      <c r="F114" s="55"/>
      <c r="G114" s="45">
        <v>-2.4999999999977263E-3</v>
      </c>
      <c r="H114" s="32">
        <v>43525</v>
      </c>
      <c r="I114" s="36">
        <v>43525</v>
      </c>
    </row>
    <row r="115" spans="1:9" ht="14.5" thickBot="1" x14ac:dyDescent="0.35">
      <c r="A115" s="10">
        <v>1127</v>
      </c>
      <c r="B115" s="11" t="s">
        <v>200</v>
      </c>
      <c r="C115" s="29" t="s">
        <v>58</v>
      </c>
      <c r="D115" s="62">
        <v>5732.11</v>
      </c>
      <c r="E115" s="45">
        <v>358.25687499999998</v>
      </c>
      <c r="F115" s="55"/>
      <c r="G115" s="45">
        <v>5373.8531249999996</v>
      </c>
      <c r="H115" s="32">
        <v>41730</v>
      </c>
      <c r="I115" s="36">
        <v>41730</v>
      </c>
    </row>
    <row r="116" spans="1:9" ht="14.5" thickBot="1" x14ac:dyDescent="0.35">
      <c r="A116" s="10">
        <v>1293</v>
      </c>
      <c r="B116" s="11" t="s">
        <v>207</v>
      </c>
      <c r="C116" s="5" t="s">
        <v>242</v>
      </c>
      <c r="D116" s="62">
        <v>5251.52</v>
      </c>
      <c r="E116" s="45">
        <v>328.22</v>
      </c>
      <c r="F116" s="55"/>
      <c r="G116" s="45">
        <v>4923.3</v>
      </c>
      <c r="H116" s="32">
        <v>45323</v>
      </c>
      <c r="I116" s="36">
        <v>45323</v>
      </c>
    </row>
    <row r="117" spans="1:9" ht="14.5" thickBot="1" x14ac:dyDescent="0.35">
      <c r="A117" s="10">
        <v>1267</v>
      </c>
      <c r="B117" s="11" t="s">
        <v>205</v>
      </c>
      <c r="C117" s="5" t="s">
        <v>229</v>
      </c>
      <c r="D117" s="62">
        <v>3092.64</v>
      </c>
      <c r="E117" s="45">
        <v>193.29</v>
      </c>
      <c r="F117" s="55"/>
      <c r="G117" s="45">
        <v>2899.35</v>
      </c>
      <c r="H117" s="32">
        <v>44958</v>
      </c>
      <c r="I117" s="36">
        <v>44958</v>
      </c>
    </row>
    <row r="118" spans="1:9" ht="14.5" thickBot="1" x14ac:dyDescent="0.35">
      <c r="A118" s="10">
        <v>1303</v>
      </c>
      <c r="B118" s="11" t="s">
        <v>205</v>
      </c>
      <c r="C118" s="5" t="s">
        <v>252</v>
      </c>
      <c r="D118" s="62">
        <v>3484.68</v>
      </c>
      <c r="E118" s="45">
        <v>217.79249999999999</v>
      </c>
      <c r="F118" s="55"/>
      <c r="G118" s="45">
        <v>3266.8874999999998</v>
      </c>
      <c r="H118" s="32">
        <v>45323</v>
      </c>
      <c r="I118" s="36">
        <v>45323</v>
      </c>
    </row>
    <row r="119" spans="1:9" ht="14.5" thickBot="1" x14ac:dyDescent="0.35">
      <c r="A119" s="10">
        <v>1155</v>
      </c>
      <c r="B119" s="11" t="s">
        <v>205</v>
      </c>
      <c r="C119" s="29" t="s">
        <v>59</v>
      </c>
      <c r="D119" s="62">
        <v>4516.1899999999996</v>
      </c>
      <c r="E119" s="45">
        <v>282.26187499999997</v>
      </c>
      <c r="F119" s="55"/>
      <c r="G119" s="45">
        <v>4233.9281249999995</v>
      </c>
      <c r="H119" s="32">
        <v>42401</v>
      </c>
      <c r="I119" s="36">
        <v>42401</v>
      </c>
    </row>
    <row r="120" spans="1:9" ht="14.5" thickBot="1" x14ac:dyDescent="0.35">
      <c r="A120" s="10">
        <v>1035</v>
      </c>
      <c r="B120" s="11" t="s">
        <v>199</v>
      </c>
      <c r="C120" s="29" t="s">
        <v>60</v>
      </c>
      <c r="D120" s="62">
        <v>2384.4699999999998</v>
      </c>
      <c r="E120" s="45">
        <v>149.02937499999999</v>
      </c>
      <c r="F120" s="55"/>
      <c r="G120" s="45">
        <v>2235.4406249999997</v>
      </c>
      <c r="H120" s="32">
        <v>40148</v>
      </c>
      <c r="I120" s="36">
        <v>40148</v>
      </c>
    </row>
    <row r="121" spans="1:9" ht="14.5" thickBot="1" x14ac:dyDescent="0.35">
      <c r="A121" s="10">
        <v>1011</v>
      </c>
      <c r="B121" s="11" t="s">
        <v>205</v>
      </c>
      <c r="C121" s="29" t="s">
        <v>61</v>
      </c>
      <c r="D121" s="62">
        <v>4468.3</v>
      </c>
      <c r="E121" s="45">
        <v>279.26875000000001</v>
      </c>
      <c r="F121" s="55"/>
      <c r="G121" s="45">
        <v>4189.03125</v>
      </c>
      <c r="H121" s="32">
        <v>40148</v>
      </c>
      <c r="I121" s="36">
        <v>40148</v>
      </c>
    </row>
    <row r="122" spans="1:9" ht="14.5" thickBot="1" x14ac:dyDescent="0.35">
      <c r="A122" s="10">
        <v>1253</v>
      </c>
      <c r="B122" s="11" t="s">
        <v>204</v>
      </c>
      <c r="C122" s="5" t="s">
        <v>188</v>
      </c>
      <c r="D122" s="62">
        <v>197.57</v>
      </c>
      <c r="E122" s="45">
        <v>12.348125</v>
      </c>
      <c r="F122" s="55"/>
      <c r="G122" s="45">
        <v>185.22187499999998</v>
      </c>
      <c r="H122" s="32">
        <v>44593</v>
      </c>
      <c r="I122" s="36">
        <v>44593</v>
      </c>
    </row>
    <row r="123" spans="1:9" ht="14.5" thickBot="1" x14ac:dyDescent="0.35">
      <c r="A123" s="10">
        <v>1100</v>
      </c>
      <c r="B123" s="11" t="s">
        <v>202</v>
      </c>
      <c r="C123" s="29" t="s">
        <v>62</v>
      </c>
      <c r="D123" s="62">
        <v>22066.25</v>
      </c>
      <c r="E123" s="45">
        <v>1379.140625</v>
      </c>
      <c r="F123" s="55"/>
      <c r="G123" s="45">
        <v>20687.109375</v>
      </c>
      <c r="H123" s="32">
        <v>41306</v>
      </c>
      <c r="I123" s="36">
        <v>41306</v>
      </c>
    </row>
    <row r="124" spans="1:9" ht="14.5" thickBot="1" x14ac:dyDescent="0.35">
      <c r="A124" s="10">
        <v>1229</v>
      </c>
      <c r="B124" s="11" t="s">
        <v>203</v>
      </c>
      <c r="C124" s="5" t="s">
        <v>166</v>
      </c>
      <c r="D124" s="62">
        <v>5222.6499999999996</v>
      </c>
      <c r="E124" s="45">
        <v>326.41562499999998</v>
      </c>
      <c r="F124" s="55"/>
      <c r="G124" s="45">
        <v>4896.234375</v>
      </c>
      <c r="H124" s="32">
        <v>44270</v>
      </c>
      <c r="I124" s="36">
        <v>44270</v>
      </c>
    </row>
    <row r="125" spans="1:9" ht="14.5" thickBot="1" x14ac:dyDescent="0.35">
      <c r="A125" s="10">
        <v>1209</v>
      </c>
      <c r="B125" s="11" t="s">
        <v>203</v>
      </c>
      <c r="C125" s="29" t="s">
        <v>141</v>
      </c>
      <c r="D125" s="62">
        <v>5998.44</v>
      </c>
      <c r="E125" s="45">
        <v>374.90249999999997</v>
      </c>
      <c r="F125" s="55"/>
      <c r="G125" s="45">
        <v>5623.5374999999995</v>
      </c>
      <c r="H125" s="32">
        <v>43891</v>
      </c>
      <c r="I125" s="36">
        <v>43891</v>
      </c>
    </row>
    <row r="126" spans="1:9" ht="14.5" thickBot="1" x14ac:dyDescent="0.35">
      <c r="A126" s="10">
        <v>1299</v>
      </c>
      <c r="B126" s="11" t="s">
        <v>201</v>
      </c>
      <c r="C126" s="5" t="s">
        <v>248</v>
      </c>
      <c r="D126" s="62">
        <v>3199.57</v>
      </c>
      <c r="E126" s="45">
        <v>199.97312500000001</v>
      </c>
      <c r="F126" s="55"/>
      <c r="G126" s="45">
        <v>2999.5968750000002</v>
      </c>
      <c r="H126" s="32">
        <v>45323</v>
      </c>
      <c r="I126" s="36">
        <v>45323</v>
      </c>
    </row>
    <row r="127" spans="1:9" ht="14.5" thickBot="1" x14ac:dyDescent="0.35">
      <c r="A127" s="10">
        <v>1335</v>
      </c>
      <c r="B127" s="11" t="s">
        <v>204</v>
      </c>
      <c r="C127" s="29" t="s">
        <v>303</v>
      </c>
      <c r="D127" s="62">
        <v>1804.07</v>
      </c>
      <c r="E127" s="45">
        <v>112.754375</v>
      </c>
      <c r="F127" s="55"/>
      <c r="G127" s="45">
        <v>1691.315625</v>
      </c>
      <c r="H127" s="32"/>
      <c r="I127" s="36">
        <v>46054</v>
      </c>
    </row>
    <row r="128" spans="1:9" ht="14.5" thickBot="1" x14ac:dyDescent="0.35">
      <c r="A128" s="16">
        <v>1314</v>
      </c>
      <c r="B128" s="11" t="s">
        <v>201</v>
      </c>
      <c r="C128" s="38" t="s">
        <v>272</v>
      </c>
      <c r="D128" s="62">
        <v>2502.81</v>
      </c>
      <c r="E128" s="45">
        <v>156.425625</v>
      </c>
      <c r="F128" s="55"/>
      <c r="G128" s="45">
        <v>2346.3843750000001</v>
      </c>
      <c r="H128" s="32"/>
      <c r="I128" s="36">
        <v>45717</v>
      </c>
    </row>
    <row r="129" spans="1:9" ht="14.5" thickBot="1" x14ac:dyDescent="0.35">
      <c r="A129" s="10">
        <v>1157</v>
      </c>
      <c r="B129" s="11" t="s">
        <v>202</v>
      </c>
      <c r="C129" s="29" t="s">
        <v>63</v>
      </c>
      <c r="D129" s="62">
        <v>5126</v>
      </c>
      <c r="E129" s="45">
        <v>320.375</v>
      </c>
      <c r="F129" s="55"/>
      <c r="G129" s="45">
        <v>4805.625</v>
      </c>
      <c r="H129" s="32">
        <v>42401</v>
      </c>
      <c r="I129" s="36">
        <v>42401</v>
      </c>
    </row>
    <row r="130" spans="1:9" ht="14.5" thickBot="1" x14ac:dyDescent="0.35">
      <c r="A130" s="10">
        <v>1216</v>
      </c>
      <c r="B130" s="11" t="s">
        <v>206</v>
      </c>
      <c r="C130" s="5" t="s">
        <v>154</v>
      </c>
      <c r="D130" s="62">
        <v>9624.27</v>
      </c>
      <c r="E130" s="45">
        <v>601.51687500000003</v>
      </c>
      <c r="F130" s="55"/>
      <c r="G130" s="45">
        <v>9022.7531250000011</v>
      </c>
      <c r="H130" s="32">
        <v>44270</v>
      </c>
      <c r="I130" s="36">
        <v>44270</v>
      </c>
    </row>
    <row r="131" spans="1:9" ht="14.5" thickBot="1" x14ac:dyDescent="0.35">
      <c r="A131" s="10">
        <v>1255</v>
      </c>
      <c r="B131" s="11" t="s">
        <v>203</v>
      </c>
      <c r="C131" s="5" t="s">
        <v>189</v>
      </c>
      <c r="D131" s="62">
        <v>4722.91</v>
      </c>
      <c r="E131" s="45">
        <v>295.18187499999999</v>
      </c>
      <c r="F131" s="55"/>
      <c r="G131" s="45">
        <v>4427.7281249999996</v>
      </c>
      <c r="H131" s="32">
        <v>44593</v>
      </c>
      <c r="I131" s="36">
        <v>44593</v>
      </c>
    </row>
    <row r="132" spans="1:9" ht="14.5" thickBot="1" x14ac:dyDescent="0.35">
      <c r="A132" s="10">
        <v>1170</v>
      </c>
      <c r="B132" s="11" t="s">
        <v>207</v>
      </c>
      <c r="C132" s="29" t="s">
        <v>257</v>
      </c>
      <c r="D132" s="62">
        <v>9692.91</v>
      </c>
      <c r="E132" s="45">
        <v>605.80687499999999</v>
      </c>
      <c r="F132" s="55"/>
      <c r="G132" s="45">
        <v>9087.1031249999996</v>
      </c>
      <c r="H132" s="32">
        <v>43132</v>
      </c>
      <c r="I132" s="36">
        <v>43132</v>
      </c>
    </row>
    <row r="133" spans="1:9" ht="14.5" thickBot="1" x14ac:dyDescent="0.35">
      <c r="A133" s="10">
        <v>1291</v>
      </c>
      <c r="B133" s="11" t="s">
        <v>206</v>
      </c>
      <c r="C133" s="5" t="s">
        <v>240</v>
      </c>
      <c r="D133" s="62">
        <v>740.38</v>
      </c>
      <c r="E133" s="45">
        <v>46.27375</v>
      </c>
      <c r="F133" s="55"/>
      <c r="G133" s="45">
        <v>694.10625000000005</v>
      </c>
      <c r="H133" s="32">
        <v>45323</v>
      </c>
      <c r="I133" s="36">
        <v>45323</v>
      </c>
    </row>
    <row r="134" spans="1:9" ht="14.5" thickBot="1" x14ac:dyDescent="0.35">
      <c r="A134" s="12">
        <v>1115</v>
      </c>
      <c r="B134" s="11" t="s">
        <v>200</v>
      </c>
      <c r="C134" s="29" t="s">
        <v>64</v>
      </c>
      <c r="D134" s="62">
        <v>15534.46</v>
      </c>
      <c r="E134" s="45">
        <v>970.90374999999995</v>
      </c>
      <c r="F134" s="55"/>
      <c r="G134" s="45">
        <v>14563.55625</v>
      </c>
      <c r="H134" s="32">
        <v>41306</v>
      </c>
      <c r="I134" s="36">
        <v>41306</v>
      </c>
    </row>
    <row r="135" spans="1:9" ht="14.5" thickBot="1" x14ac:dyDescent="0.35">
      <c r="A135" s="12">
        <v>1061</v>
      </c>
      <c r="B135" s="11" t="s">
        <v>203</v>
      </c>
      <c r="C135" s="29" t="s">
        <v>65</v>
      </c>
      <c r="D135" s="62">
        <v>5425.68</v>
      </c>
      <c r="E135" s="45">
        <v>339.10500000000002</v>
      </c>
      <c r="F135" s="55"/>
      <c r="G135" s="45">
        <v>5086.5750000000007</v>
      </c>
      <c r="H135" s="32">
        <v>40391</v>
      </c>
      <c r="I135" s="36">
        <v>40391</v>
      </c>
    </row>
    <row r="136" spans="1:9" ht="14.5" thickBot="1" x14ac:dyDescent="0.35">
      <c r="A136" s="12">
        <v>1238</v>
      </c>
      <c r="B136" s="11" t="s">
        <v>202</v>
      </c>
      <c r="C136" s="5" t="s">
        <v>173</v>
      </c>
      <c r="D136" s="62">
        <v>5110.62</v>
      </c>
      <c r="E136" s="45">
        <v>319.41374999999999</v>
      </c>
      <c r="F136" s="55"/>
      <c r="G136" s="45">
        <v>4791.2062500000002</v>
      </c>
      <c r="H136" s="32">
        <v>44270</v>
      </c>
      <c r="I136" s="36">
        <v>44270</v>
      </c>
    </row>
    <row r="137" spans="1:9" ht="14.5" thickBot="1" x14ac:dyDescent="0.35">
      <c r="A137" s="12">
        <v>1273</v>
      </c>
      <c r="B137" s="11" t="s">
        <v>201</v>
      </c>
      <c r="C137" s="5" t="s">
        <v>216</v>
      </c>
      <c r="D137" s="62">
        <v>2744.07</v>
      </c>
      <c r="E137" s="45">
        <v>171.50437500000001</v>
      </c>
      <c r="F137" s="55"/>
      <c r="G137" s="45">
        <v>2572.5656250000002</v>
      </c>
      <c r="H137" s="32">
        <v>44958</v>
      </c>
      <c r="I137" s="36">
        <v>44958</v>
      </c>
    </row>
    <row r="138" spans="1:9" ht="14.5" thickBot="1" x14ac:dyDescent="0.35">
      <c r="A138" s="12">
        <v>1264</v>
      </c>
      <c r="B138" s="11" t="s">
        <v>205</v>
      </c>
      <c r="C138" s="5" t="s">
        <v>195</v>
      </c>
      <c r="D138" s="62">
        <v>17006.419999999998</v>
      </c>
      <c r="E138" s="45">
        <v>1062.9012499999999</v>
      </c>
      <c r="F138" s="55"/>
      <c r="G138" s="45">
        <v>15943.518749999999</v>
      </c>
      <c r="H138" s="32">
        <v>44593</v>
      </c>
      <c r="I138" s="36">
        <v>44593</v>
      </c>
    </row>
    <row r="139" spans="1:9" ht="14.5" thickBot="1" x14ac:dyDescent="0.35">
      <c r="A139" s="12">
        <v>1072</v>
      </c>
      <c r="B139" s="11" t="s">
        <v>206</v>
      </c>
      <c r="C139" s="29" t="s">
        <v>66</v>
      </c>
      <c r="D139" s="62">
        <v>11961.92</v>
      </c>
      <c r="E139" s="45">
        <v>747.62</v>
      </c>
      <c r="F139" s="55"/>
      <c r="G139" s="45">
        <v>11214.3</v>
      </c>
      <c r="H139" s="32">
        <v>40909</v>
      </c>
      <c r="I139" s="36">
        <v>40909</v>
      </c>
    </row>
    <row r="140" spans="1:9" ht="14.5" thickBot="1" x14ac:dyDescent="0.35">
      <c r="A140" s="12">
        <v>1194</v>
      </c>
      <c r="B140" s="11" t="s">
        <v>206</v>
      </c>
      <c r="C140" s="29" t="s">
        <v>152</v>
      </c>
      <c r="D140" s="62">
        <v>19100.73</v>
      </c>
      <c r="E140" s="45">
        <v>1193.795625</v>
      </c>
      <c r="F140" s="55"/>
      <c r="G140" s="45">
        <v>17906.934375000001</v>
      </c>
      <c r="H140" s="32">
        <v>43891</v>
      </c>
      <c r="I140" s="36">
        <v>43891</v>
      </c>
    </row>
    <row r="141" spans="1:9" ht="14.5" thickBot="1" x14ac:dyDescent="0.35">
      <c r="A141" s="12">
        <v>1223</v>
      </c>
      <c r="B141" s="11" t="s">
        <v>204</v>
      </c>
      <c r="C141" s="5" t="s">
        <v>160</v>
      </c>
      <c r="D141" s="62">
        <v>2928.31</v>
      </c>
      <c r="E141" s="45">
        <v>183.019375</v>
      </c>
      <c r="F141" s="55"/>
      <c r="G141" s="45">
        <v>2745.2906250000001</v>
      </c>
      <c r="H141" s="32">
        <v>44270</v>
      </c>
      <c r="I141" s="36">
        <v>44270</v>
      </c>
    </row>
    <row r="142" spans="1:9" ht="14.5" thickBot="1" x14ac:dyDescent="0.35">
      <c r="A142" s="12">
        <v>1274</v>
      </c>
      <c r="B142" s="11" t="s">
        <v>200</v>
      </c>
      <c r="C142" s="5" t="s">
        <v>217</v>
      </c>
      <c r="D142" s="62">
        <v>3323.63</v>
      </c>
      <c r="E142" s="45">
        <v>207.72687500000001</v>
      </c>
      <c r="F142" s="55"/>
      <c r="G142" s="45">
        <v>3115.9031250000003</v>
      </c>
      <c r="H142" s="32">
        <v>44958</v>
      </c>
      <c r="I142" s="36">
        <v>44958</v>
      </c>
    </row>
    <row r="143" spans="1:9" ht="14.5" thickBot="1" x14ac:dyDescent="0.35">
      <c r="A143" s="12">
        <v>1082</v>
      </c>
      <c r="B143" s="11" t="s">
        <v>203</v>
      </c>
      <c r="C143" s="29" t="s">
        <v>67</v>
      </c>
      <c r="D143" s="62">
        <v>17836.13</v>
      </c>
      <c r="E143" s="45">
        <v>1114.7581250000001</v>
      </c>
      <c r="F143" s="55"/>
      <c r="G143" s="45">
        <v>16721.371875000001</v>
      </c>
      <c r="H143" s="32">
        <v>40909</v>
      </c>
      <c r="I143" s="36">
        <v>40909</v>
      </c>
    </row>
    <row r="144" spans="1:9" ht="14.5" thickBot="1" x14ac:dyDescent="0.35">
      <c r="A144" s="12">
        <v>1201</v>
      </c>
      <c r="B144" s="11" t="s">
        <v>204</v>
      </c>
      <c r="C144" s="29" t="s">
        <v>147</v>
      </c>
      <c r="D144" s="62">
        <v>127.28</v>
      </c>
      <c r="E144" s="45">
        <v>7.9550000000000001</v>
      </c>
      <c r="F144" s="55"/>
      <c r="G144" s="45">
        <v>119.325</v>
      </c>
      <c r="H144" s="32">
        <v>43891</v>
      </c>
      <c r="I144" s="36">
        <v>43891</v>
      </c>
    </row>
    <row r="145" spans="1:9" ht="14.5" thickBot="1" x14ac:dyDescent="0.35">
      <c r="A145" s="12">
        <v>1050</v>
      </c>
      <c r="B145" s="11" t="s">
        <v>204</v>
      </c>
      <c r="C145" s="29" t="s">
        <v>68</v>
      </c>
      <c r="D145" s="62">
        <v>3475.04</v>
      </c>
      <c r="E145" s="45">
        <v>217.19</v>
      </c>
      <c r="F145" s="55"/>
      <c r="G145" s="45">
        <v>3257.85</v>
      </c>
      <c r="H145" s="32">
        <v>41730</v>
      </c>
      <c r="I145" s="36">
        <v>41730</v>
      </c>
    </row>
    <row r="146" spans="1:9" ht="14.5" thickBot="1" x14ac:dyDescent="0.35">
      <c r="A146" s="12">
        <v>1185</v>
      </c>
      <c r="B146" s="11" t="s">
        <v>205</v>
      </c>
      <c r="C146" s="41" t="s">
        <v>261</v>
      </c>
      <c r="D146" s="62">
        <v>10538.95</v>
      </c>
      <c r="E146" s="45">
        <v>658.68437500000005</v>
      </c>
      <c r="F146" s="55"/>
      <c r="G146" s="45">
        <v>9880.265625</v>
      </c>
      <c r="H146" s="32">
        <v>43525</v>
      </c>
      <c r="I146" s="36">
        <v>43525</v>
      </c>
    </row>
    <row r="147" spans="1:9" ht="14.5" thickBot="1" x14ac:dyDescent="0.35">
      <c r="A147" s="17">
        <v>1309</v>
      </c>
      <c r="B147" s="11" t="s">
        <v>204</v>
      </c>
      <c r="C147" s="40" t="s">
        <v>267</v>
      </c>
      <c r="D147" s="62">
        <v>1897.73</v>
      </c>
      <c r="E147" s="45">
        <v>118.608125</v>
      </c>
      <c r="F147" s="55"/>
      <c r="G147" s="45">
        <v>1779.121875</v>
      </c>
      <c r="H147" s="32"/>
      <c r="I147" s="36">
        <v>45717</v>
      </c>
    </row>
    <row r="148" spans="1:9" ht="14.5" thickBot="1" x14ac:dyDescent="0.35">
      <c r="A148" s="12">
        <v>1090</v>
      </c>
      <c r="B148" s="11" t="s">
        <v>199</v>
      </c>
      <c r="C148" s="29" t="s">
        <v>69</v>
      </c>
      <c r="D148" s="62">
        <v>2639.58</v>
      </c>
      <c r="E148" s="45">
        <v>164.97375</v>
      </c>
      <c r="F148" s="55"/>
      <c r="G148" s="45">
        <v>2474.6062499999998</v>
      </c>
      <c r="H148" s="32">
        <v>40909</v>
      </c>
      <c r="I148" s="36">
        <v>40909</v>
      </c>
    </row>
    <row r="149" spans="1:9" ht="14.5" thickBot="1" x14ac:dyDescent="0.35">
      <c r="A149" s="12">
        <v>1230</v>
      </c>
      <c r="B149" s="11" t="s">
        <v>203</v>
      </c>
      <c r="C149" s="5" t="s">
        <v>167</v>
      </c>
      <c r="D149" s="62">
        <v>1279.06</v>
      </c>
      <c r="E149" s="45">
        <v>79.941249999999997</v>
      </c>
      <c r="F149" s="55"/>
      <c r="G149" s="45">
        <v>1199.1187499999999</v>
      </c>
      <c r="H149" s="32">
        <v>44270</v>
      </c>
      <c r="I149" s="36">
        <v>44270</v>
      </c>
    </row>
    <row r="150" spans="1:9" ht="14.5" thickBot="1" x14ac:dyDescent="0.35">
      <c r="A150" s="12">
        <v>1297</v>
      </c>
      <c r="B150" s="11" t="s">
        <v>205</v>
      </c>
      <c r="C150" s="5" t="s">
        <v>246</v>
      </c>
      <c r="D150" s="62">
        <v>3339.63</v>
      </c>
      <c r="E150" s="45">
        <v>208.72687500000001</v>
      </c>
      <c r="F150" s="55"/>
      <c r="G150" s="45">
        <v>3130.9031250000003</v>
      </c>
      <c r="H150" s="32">
        <v>45323</v>
      </c>
      <c r="I150" s="36">
        <v>45323</v>
      </c>
    </row>
    <row r="151" spans="1:9" ht="14.5" thickBot="1" x14ac:dyDescent="0.35">
      <c r="A151" s="12">
        <v>1137</v>
      </c>
      <c r="B151" s="11" t="s">
        <v>205</v>
      </c>
      <c r="C151" s="29" t="s">
        <v>70</v>
      </c>
      <c r="D151" s="62">
        <v>2693.72</v>
      </c>
      <c r="E151" s="45">
        <v>168.35749999999999</v>
      </c>
      <c r="F151" s="55"/>
      <c r="G151" s="45">
        <v>2525.3624999999997</v>
      </c>
      <c r="H151" s="32">
        <v>42095</v>
      </c>
      <c r="I151" s="36">
        <v>42095</v>
      </c>
    </row>
    <row r="152" spans="1:9" ht="14.5" thickBot="1" x14ac:dyDescent="0.35">
      <c r="A152" s="12">
        <v>1120</v>
      </c>
      <c r="B152" s="11" t="s">
        <v>199</v>
      </c>
      <c r="C152" s="29" t="s">
        <v>71</v>
      </c>
      <c r="D152" s="62">
        <v>6153.67</v>
      </c>
      <c r="E152" s="45">
        <v>384.604375</v>
      </c>
      <c r="F152" s="55"/>
      <c r="G152" s="45">
        <v>5769.0656250000002</v>
      </c>
      <c r="H152" s="32">
        <v>41730</v>
      </c>
      <c r="I152" s="36">
        <v>41730</v>
      </c>
    </row>
    <row r="153" spans="1:9" ht="14.5" thickBot="1" x14ac:dyDescent="0.35">
      <c r="A153" s="12">
        <v>1144</v>
      </c>
      <c r="B153" s="11" t="s">
        <v>200</v>
      </c>
      <c r="C153" s="29" t="s">
        <v>72</v>
      </c>
      <c r="D153" s="62">
        <v>3353.49</v>
      </c>
      <c r="E153" s="45">
        <v>209.59312499999999</v>
      </c>
      <c r="F153" s="55"/>
      <c r="G153" s="45">
        <v>3143.8968749999999</v>
      </c>
      <c r="H153" s="32">
        <v>42095</v>
      </c>
      <c r="I153" s="36">
        <v>42095</v>
      </c>
    </row>
    <row r="154" spans="1:9" ht="14.5" thickBot="1" x14ac:dyDescent="0.35">
      <c r="A154" s="12">
        <v>1109</v>
      </c>
      <c r="B154" s="11" t="s">
        <v>203</v>
      </c>
      <c r="C154" s="29" t="s">
        <v>73</v>
      </c>
      <c r="D154" s="62">
        <v>3367.6</v>
      </c>
      <c r="E154" s="45">
        <v>210.47499999999999</v>
      </c>
      <c r="F154" s="55"/>
      <c r="G154" s="45">
        <v>3157.125</v>
      </c>
      <c r="H154" s="32">
        <v>41306</v>
      </c>
      <c r="I154" s="36">
        <v>41306</v>
      </c>
    </row>
    <row r="155" spans="1:9" ht="14.5" thickBot="1" x14ac:dyDescent="0.35">
      <c r="A155" s="12">
        <v>1183</v>
      </c>
      <c r="B155" s="11" t="s">
        <v>205</v>
      </c>
      <c r="C155" s="29" t="s">
        <v>74</v>
      </c>
      <c r="D155" s="62">
        <v>39468.14</v>
      </c>
      <c r="E155" s="45">
        <v>2466.75875</v>
      </c>
      <c r="F155" s="55"/>
      <c r="G155" s="45">
        <v>37001.381249999999</v>
      </c>
      <c r="H155" s="32">
        <v>43525</v>
      </c>
      <c r="I155" s="36">
        <v>43525</v>
      </c>
    </row>
    <row r="156" spans="1:9" ht="14.5" thickBot="1" x14ac:dyDescent="0.35">
      <c r="A156" s="12">
        <v>1302</v>
      </c>
      <c r="B156" s="11" t="s">
        <v>205</v>
      </c>
      <c r="C156" s="5" t="s">
        <v>251</v>
      </c>
      <c r="D156" s="62">
        <v>670.14</v>
      </c>
      <c r="E156" s="45">
        <v>41.883749999999999</v>
      </c>
      <c r="F156" s="55"/>
      <c r="G156" s="45">
        <v>628.25625000000002</v>
      </c>
      <c r="H156" s="32">
        <v>45323</v>
      </c>
      <c r="I156" s="36">
        <v>45323</v>
      </c>
    </row>
    <row r="157" spans="1:9" ht="14.5" thickBot="1" x14ac:dyDescent="0.35">
      <c r="A157" s="12">
        <v>1225</v>
      </c>
      <c r="B157" s="11" t="s">
        <v>204</v>
      </c>
      <c r="C157" s="5" t="s">
        <v>162</v>
      </c>
      <c r="D157" s="62">
        <v>2818.55</v>
      </c>
      <c r="E157" s="45">
        <v>176.15937500000001</v>
      </c>
      <c r="F157" s="55"/>
      <c r="G157" s="45">
        <v>2642.390625</v>
      </c>
      <c r="H157" s="32">
        <v>44270</v>
      </c>
      <c r="I157" s="36">
        <v>44270</v>
      </c>
    </row>
    <row r="158" spans="1:9" ht="14.5" thickBot="1" x14ac:dyDescent="0.35">
      <c r="A158" s="12">
        <v>1030</v>
      </c>
      <c r="B158" s="11" t="s">
        <v>201</v>
      </c>
      <c r="C158" s="29" t="s">
        <v>75</v>
      </c>
      <c r="D158" s="62">
        <v>2875.48</v>
      </c>
      <c r="E158" s="45">
        <v>179.7175</v>
      </c>
      <c r="F158" s="55"/>
      <c r="G158" s="45">
        <v>2695.7624999999998</v>
      </c>
      <c r="H158" s="32">
        <v>40148</v>
      </c>
      <c r="I158" s="36">
        <v>40148</v>
      </c>
    </row>
    <row r="159" spans="1:9" ht="14.5" thickBot="1" x14ac:dyDescent="0.35">
      <c r="A159" s="12">
        <v>1028</v>
      </c>
      <c r="B159" s="11" t="s">
        <v>201</v>
      </c>
      <c r="C159" s="29" t="s">
        <v>262</v>
      </c>
      <c r="D159" s="62">
        <v>2868.01</v>
      </c>
      <c r="E159" s="45">
        <v>179.25062500000001</v>
      </c>
      <c r="F159" s="55"/>
      <c r="G159" s="45">
        <v>2688.7593750000001</v>
      </c>
      <c r="H159" s="32">
        <v>40148</v>
      </c>
      <c r="I159" s="36">
        <v>40148</v>
      </c>
    </row>
    <row r="160" spans="1:9" ht="14.5" thickBot="1" x14ac:dyDescent="0.35">
      <c r="A160" s="10">
        <v>1213</v>
      </c>
      <c r="B160" s="11" t="s">
        <v>199</v>
      </c>
      <c r="C160" s="29" t="s">
        <v>138</v>
      </c>
      <c r="D160" s="62">
        <v>375.05</v>
      </c>
      <c r="E160" s="45">
        <v>23.440625000000001</v>
      </c>
      <c r="F160" s="55"/>
      <c r="G160" s="45">
        <v>351.609375</v>
      </c>
      <c r="H160" s="32">
        <v>43891</v>
      </c>
      <c r="I160" s="36">
        <v>43891</v>
      </c>
    </row>
    <row r="161" spans="1:9" ht="14.5" thickBot="1" x14ac:dyDescent="0.35">
      <c r="A161" s="16">
        <v>1315</v>
      </c>
      <c r="B161" s="11" t="s">
        <v>203</v>
      </c>
      <c r="C161" s="38" t="s">
        <v>307</v>
      </c>
      <c r="D161" s="62">
        <v>3627.49</v>
      </c>
      <c r="E161" s="45">
        <v>226.71812499999999</v>
      </c>
      <c r="F161" s="55"/>
      <c r="G161" s="45">
        <v>3400.7718749999999</v>
      </c>
      <c r="H161" s="32"/>
      <c r="I161" s="36">
        <v>45717</v>
      </c>
    </row>
    <row r="162" spans="1:9" ht="14.5" thickBot="1" x14ac:dyDescent="0.35">
      <c r="A162" s="10">
        <v>1077</v>
      </c>
      <c r="B162" s="11" t="s">
        <v>204</v>
      </c>
      <c r="C162" s="29" t="s">
        <v>76</v>
      </c>
      <c r="D162" s="62">
        <v>2490.0100000000002</v>
      </c>
      <c r="E162" s="45">
        <v>155.62562500000001</v>
      </c>
      <c r="F162" s="55"/>
      <c r="G162" s="45">
        <v>2334.3843750000001</v>
      </c>
      <c r="H162" s="32">
        <v>40909</v>
      </c>
      <c r="I162" s="36">
        <v>40909</v>
      </c>
    </row>
    <row r="163" spans="1:9" s="4" customFormat="1" ht="14.5" thickBot="1" x14ac:dyDescent="0.35">
      <c r="A163" s="10">
        <v>1075</v>
      </c>
      <c r="B163" s="11" t="s">
        <v>203</v>
      </c>
      <c r="C163" s="29" t="s">
        <v>77</v>
      </c>
      <c r="D163" s="62">
        <v>5284.93</v>
      </c>
      <c r="E163" s="45">
        <v>330.30812500000002</v>
      </c>
      <c r="F163" s="55"/>
      <c r="G163" s="45">
        <v>4954.6218750000007</v>
      </c>
      <c r="H163" s="32">
        <v>40909</v>
      </c>
      <c r="I163" s="36">
        <v>40909</v>
      </c>
    </row>
    <row r="164" spans="1:9" ht="14.5" thickBot="1" x14ac:dyDescent="0.35">
      <c r="A164" s="10">
        <v>1275</v>
      </c>
      <c r="B164" s="11" t="s">
        <v>204</v>
      </c>
      <c r="C164" s="5" t="s">
        <v>218</v>
      </c>
      <c r="D164" s="62">
        <v>274.11</v>
      </c>
      <c r="E164" s="45">
        <v>17.131875000000001</v>
      </c>
      <c r="F164" s="55"/>
      <c r="G164" s="45">
        <v>256.97812500000003</v>
      </c>
      <c r="H164" s="32">
        <v>44958</v>
      </c>
      <c r="I164" s="36">
        <v>44958</v>
      </c>
    </row>
    <row r="165" spans="1:9" ht="14.5" thickBot="1" x14ac:dyDescent="0.35">
      <c r="A165" s="10">
        <v>1068</v>
      </c>
      <c r="B165" s="11" t="s">
        <v>200</v>
      </c>
      <c r="C165" s="29" t="s">
        <v>78</v>
      </c>
      <c r="D165" s="62">
        <v>1551.94</v>
      </c>
      <c r="E165" s="45">
        <v>96.996250000000003</v>
      </c>
      <c r="F165" s="55"/>
      <c r="G165" s="45">
        <v>1454.9437500000001</v>
      </c>
      <c r="H165" s="32">
        <v>40544</v>
      </c>
      <c r="I165" s="36">
        <v>40544</v>
      </c>
    </row>
    <row r="166" spans="1:9" ht="14.5" thickBot="1" x14ac:dyDescent="0.35">
      <c r="A166" s="16">
        <v>1308</v>
      </c>
      <c r="B166" s="11" t="s">
        <v>197</v>
      </c>
      <c r="C166" s="40" t="s">
        <v>266</v>
      </c>
      <c r="D166" s="62">
        <v>5443.93</v>
      </c>
      <c r="E166" s="45">
        <v>340.24562500000002</v>
      </c>
      <c r="F166" s="55"/>
      <c r="G166" s="45">
        <v>5103.6843750000007</v>
      </c>
      <c r="H166" s="32"/>
      <c r="I166" s="36">
        <v>45717</v>
      </c>
    </row>
    <row r="167" spans="1:9" ht="14.5" thickBot="1" x14ac:dyDescent="0.35">
      <c r="A167" s="10">
        <v>1022</v>
      </c>
      <c r="B167" s="11" t="s">
        <v>203</v>
      </c>
      <c r="C167" s="29" t="s">
        <v>79</v>
      </c>
      <c r="D167" s="62">
        <v>12471.52</v>
      </c>
      <c r="E167" s="45">
        <v>779.47</v>
      </c>
      <c r="F167" s="55"/>
      <c r="G167" s="45">
        <v>11692.050000000001</v>
      </c>
      <c r="H167" s="32">
        <v>40148</v>
      </c>
      <c r="I167" s="36">
        <v>40148</v>
      </c>
    </row>
    <row r="168" spans="1:9" ht="14.5" thickBot="1" x14ac:dyDescent="0.35">
      <c r="A168" s="10">
        <v>1276</v>
      </c>
      <c r="B168" s="11" t="s">
        <v>201</v>
      </c>
      <c r="C168" s="5" t="s">
        <v>219</v>
      </c>
      <c r="D168" s="62">
        <v>3725.9</v>
      </c>
      <c r="E168" s="45">
        <v>232.86875000000001</v>
      </c>
      <c r="F168" s="55"/>
      <c r="G168" s="45">
        <v>3493.03125</v>
      </c>
      <c r="H168" s="32">
        <v>44958</v>
      </c>
      <c r="I168" s="36">
        <v>44958</v>
      </c>
    </row>
    <row r="169" spans="1:9" ht="14.5" thickBot="1" x14ac:dyDescent="0.35">
      <c r="A169" s="10">
        <v>1081</v>
      </c>
      <c r="B169" s="11" t="s">
        <v>205</v>
      </c>
      <c r="C169" s="29" t="s">
        <v>80</v>
      </c>
      <c r="D169" s="62">
        <v>6890.21</v>
      </c>
      <c r="E169" s="45">
        <v>430.638125</v>
      </c>
      <c r="F169" s="55"/>
      <c r="G169" s="45">
        <v>6459.5718749999996</v>
      </c>
      <c r="H169" s="32">
        <v>40909</v>
      </c>
      <c r="I169" s="36">
        <v>40909</v>
      </c>
    </row>
    <row r="170" spans="1:9" ht="14.5" thickBot="1" x14ac:dyDescent="0.35">
      <c r="A170" s="10">
        <v>1180</v>
      </c>
      <c r="B170" s="11" t="s">
        <v>200</v>
      </c>
      <c r="C170" s="29" t="s">
        <v>260</v>
      </c>
      <c r="D170" s="62">
        <v>3964.48</v>
      </c>
      <c r="E170" s="45">
        <v>247.78</v>
      </c>
      <c r="F170" s="55"/>
      <c r="G170" s="45">
        <v>3716.7</v>
      </c>
      <c r="H170" s="32">
        <v>43525</v>
      </c>
      <c r="I170" s="36">
        <v>43525</v>
      </c>
    </row>
    <row r="171" spans="1:9" ht="14.5" thickBot="1" x14ac:dyDescent="0.35">
      <c r="A171" s="10">
        <v>1130</v>
      </c>
      <c r="B171" s="11" t="s">
        <v>200</v>
      </c>
      <c r="C171" s="29" t="s">
        <v>81</v>
      </c>
      <c r="D171" s="62">
        <v>8500.25</v>
      </c>
      <c r="E171" s="45">
        <v>531.265625</v>
      </c>
      <c r="F171" s="55"/>
      <c r="G171" s="45">
        <v>7968.984375</v>
      </c>
      <c r="H171" s="32">
        <v>41730</v>
      </c>
      <c r="I171" s="36">
        <v>41730</v>
      </c>
    </row>
    <row r="172" spans="1:9" ht="14.5" thickBot="1" x14ac:dyDescent="0.35">
      <c r="A172" s="10">
        <v>1149</v>
      </c>
      <c r="B172" s="11" t="s">
        <v>204</v>
      </c>
      <c r="C172" s="29" t="s">
        <v>82</v>
      </c>
      <c r="D172" s="62">
        <v>2657.11</v>
      </c>
      <c r="E172" s="45">
        <v>166.06937500000001</v>
      </c>
      <c r="F172" s="55"/>
      <c r="G172" s="45">
        <v>2491.0406250000001</v>
      </c>
      <c r="H172" s="32">
        <v>42401</v>
      </c>
      <c r="I172" s="36">
        <v>42401</v>
      </c>
    </row>
    <row r="173" spans="1:9" ht="14.5" thickBot="1" x14ac:dyDescent="0.35">
      <c r="A173" s="10">
        <v>1091</v>
      </c>
      <c r="B173" s="11" t="s">
        <v>197</v>
      </c>
      <c r="C173" s="29" t="s">
        <v>83</v>
      </c>
      <c r="D173" s="62">
        <v>4704.45</v>
      </c>
      <c r="E173" s="45">
        <v>294.02812499999999</v>
      </c>
      <c r="F173" s="55"/>
      <c r="G173" s="45">
        <v>4410.421875</v>
      </c>
      <c r="H173" s="32">
        <v>40909</v>
      </c>
      <c r="I173" s="36">
        <v>40909</v>
      </c>
    </row>
    <row r="174" spans="1:9" ht="14.5" thickBot="1" x14ac:dyDescent="0.35">
      <c r="A174" s="10">
        <v>1104</v>
      </c>
      <c r="B174" s="11" t="s">
        <v>199</v>
      </c>
      <c r="C174" s="29" t="s">
        <v>84</v>
      </c>
      <c r="D174" s="62">
        <v>2565.6</v>
      </c>
      <c r="E174" s="45">
        <v>160.35</v>
      </c>
      <c r="F174" s="55"/>
      <c r="G174" s="45">
        <v>2405.25</v>
      </c>
      <c r="H174" s="32">
        <v>41306</v>
      </c>
      <c r="I174" s="36">
        <v>41306</v>
      </c>
    </row>
    <row r="175" spans="1:9" ht="14.5" thickBot="1" x14ac:dyDescent="0.35">
      <c r="A175" s="10">
        <v>1056</v>
      </c>
      <c r="B175" s="11" t="s">
        <v>202</v>
      </c>
      <c r="C175" s="29" t="s">
        <v>85</v>
      </c>
      <c r="D175" s="62">
        <v>23380.38</v>
      </c>
      <c r="E175" s="45">
        <v>1461.2737500000001</v>
      </c>
      <c r="F175" s="55"/>
      <c r="G175" s="45">
        <v>21919.106250000001</v>
      </c>
      <c r="H175" s="32">
        <v>40269</v>
      </c>
      <c r="I175" s="36">
        <v>40269</v>
      </c>
    </row>
    <row r="176" spans="1:9" ht="14.5" thickBot="1" x14ac:dyDescent="0.35">
      <c r="A176" s="10">
        <v>1071</v>
      </c>
      <c r="B176" s="11" t="s">
        <v>200</v>
      </c>
      <c r="C176" s="29" t="s">
        <v>86</v>
      </c>
      <c r="D176" s="62">
        <v>29653.79</v>
      </c>
      <c r="E176" s="45">
        <v>1853.3618750000001</v>
      </c>
      <c r="F176" s="55"/>
      <c r="G176" s="45">
        <v>27800.428125000002</v>
      </c>
      <c r="H176" s="32">
        <v>40909</v>
      </c>
      <c r="I176" s="36">
        <v>40909</v>
      </c>
    </row>
    <row r="177" spans="1:9" ht="14.5" thickBot="1" x14ac:dyDescent="0.35">
      <c r="A177" s="10">
        <v>1208</v>
      </c>
      <c r="B177" s="11" t="s">
        <v>203</v>
      </c>
      <c r="C177" s="29" t="s">
        <v>142</v>
      </c>
      <c r="D177" s="62">
        <v>4168.59</v>
      </c>
      <c r="E177" s="45">
        <v>260.53687500000001</v>
      </c>
      <c r="F177" s="55"/>
      <c r="G177" s="45">
        <v>3908.0531250000004</v>
      </c>
      <c r="H177" s="32">
        <v>43891</v>
      </c>
      <c r="I177" s="36">
        <v>43891</v>
      </c>
    </row>
    <row r="178" spans="1:9" ht="14.5" thickBot="1" x14ac:dyDescent="0.35">
      <c r="A178" s="10">
        <v>1301</v>
      </c>
      <c r="B178" s="11" t="s">
        <v>203</v>
      </c>
      <c r="C178" s="5" t="s">
        <v>250</v>
      </c>
      <c r="D178" s="62">
        <v>4312.62</v>
      </c>
      <c r="E178" s="45">
        <v>269.53874999999999</v>
      </c>
      <c r="F178" s="55"/>
      <c r="G178" s="45">
        <v>4043.0812499999997</v>
      </c>
      <c r="H178" s="32">
        <v>45323</v>
      </c>
      <c r="I178" s="36">
        <v>45323</v>
      </c>
    </row>
    <row r="179" spans="1:9" ht="14.5" thickBot="1" x14ac:dyDescent="0.35">
      <c r="A179" s="10">
        <v>1168</v>
      </c>
      <c r="B179" s="11" t="s">
        <v>205</v>
      </c>
      <c r="C179" s="29" t="s">
        <v>87</v>
      </c>
      <c r="D179" s="62">
        <v>9894.4</v>
      </c>
      <c r="E179" s="45">
        <v>618.4</v>
      </c>
      <c r="F179" s="55"/>
      <c r="G179" s="45">
        <v>9276</v>
      </c>
      <c r="H179" s="32">
        <v>43132</v>
      </c>
      <c r="I179" s="36">
        <v>43132</v>
      </c>
    </row>
    <row r="180" spans="1:9" ht="14.5" thickBot="1" x14ac:dyDescent="0.35">
      <c r="A180" s="10">
        <v>1138</v>
      </c>
      <c r="B180" s="11" t="s">
        <v>199</v>
      </c>
      <c r="C180" s="29" t="s">
        <v>88</v>
      </c>
      <c r="D180" s="62">
        <v>2095.8000000000002</v>
      </c>
      <c r="E180" s="45">
        <v>130.98750000000001</v>
      </c>
      <c r="F180" s="55"/>
      <c r="G180" s="45">
        <v>1964.8125000000002</v>
      </c>
      <c r="H180" s="32">
        <v>42095</v>
      </c>
      <c r="I180" s="36">
        <v>42095</v>
      </c>
    </row>
    <row r="181" spans="1:9" ht="14.5" thickBot="1" x14ac:dyDescent="0.35">
      <c r="A181" s="10">
        <v>1247</v>
      </c>
      <c r="B181" s="11" t="s">
        <v>197</v>
      </c>
      <c r="C181" s="5" t="s">
        <v>182</v>
      </c>
      <c r="D181" s="62">
        <v>10810.63</v>
      </c>
      <c r="E181" s="45">
        <v>675.66437499999995</v>
      </c>
      <c r="F181" s="55"/>
      <c r="G181" s="45">
        <v>10134.965624999999</v>
      </c>
      <c r="H181" s="32">
        <v>44593</v>
      </c>
      <c r="I181" s="36">
        <v>44593</v>
      </c>
    </row>
    <row r="182" spans="1:9" ht="14.5" thickBot="1" x14ac:dyDescent="0.35">
      <c r="A182" s="10">
        <v>1199</v>
      </c>
      <c r="B182" s="11" t="s">
        <v>205</v>
      </c>
      <c r="C182" s="29" t="s">
        <v>148</v>
      </c>
      <c r="D182" s="62">
        <v>3263.74</v>
      </c>
      <c r="E182" s="45">
        <v>203.98374999999999</v>
      </c>
      <c r="F182" s="55"/>
      <c r="G182" s="45">
        <v>3059.7562499999999</v>
      </c>
      <c r="H182" s="32">
        <v>43891</v>
      </c>
      <c r="I182" s="36">
        <v>43891</v>
      </c>
    </row>
    <row r="183" spans="1:9" ht="14.5" thickBot="1" x14ac:dyDescent="0.35">
      <c r="A183" s="10">
        <v>1326</v>
      </c>
      <c r="B183" s="11" t="s">
        <v>205</v>
      </c>
      <c r="C183" s="29" t="s">
        <v>294</v>
      </c>
      <c r="D183" s="62">
        <v>1985.12</v>
      </c>
      <c r="E183" s="45">
        <v>124.07</v>
      </c>
      <c r="F183" s="55"/>
      <c r="G183" s="45">
        <v>1861.05</v>
      </c>
      <c r="H183" s="32"/>
      <c r="I183" s="36">
        <v>46054</v>
      </c>
    </row>
    <row r="184" spans="1:9" ht="14.5" thickBot="1" x14ac:dyDescent="0.35">
      <c r="A184" s="10">
        <v>1173</v>
      </c>
      <c r="B184" s="11" t="s">
        <v>205</v>
      </c>
      <c r="C184" s="29" t="s">
        <v>89</v>
      </c>
      <c r="D184" s="62">
        <v>554857.51</v>
      </c>
      <c r="E184" s="45">
        <v>34678.594375000001</v>
      </c>
      <c r="F184" s="55"/>
      <c r="G184" s="45">
        <v>520178.91562500002</v>
      </c>
      <c r="H184" s="32">
        <v>43132</v>
      </c>
      <c r="I184" s="36">
        <v>43132</v>
      </c>
    </row>
    <row r="185" spans="1:9" ht="14.5" thickBot="1" x14ac:dyDescent="0.35">
      <c r="A185" s="10">
        <v>1204</v>
      </c>
      <c r="B185" s="11" t="s">
        <v>204</v>
      </c>
      <c r="C185" s="29" t="s">
        <v>145</v>
      </c>
      <c r="D185" s="62">
        <v>90430.1</v>
      </c>
      <c r="E185" s="45">
        <v>5651.8812500000004</v>
      </c>
      <c r="F185" s="55"/>
      <c r="G185" s="45">
        <v>84778.21875</v>
      </c>
      <c r="H185" s="32">
        <v>43891</v>
      </c>
      <c r="I185" s="36">
        <v>43891</v>
      </c>
    </row>
    <row r="186" spans="1:9" ht="14.5" thickBot="1" x14ac:dyDescent="0.35">
      <c r="A186" s="10">
        <v>1277</v>
      </c>
      <c r="B186" s="11" t="s">
        <v>202</v>
      </c>
      <c r="C186" s="5" t="s">
        <v>228</v>
      </c>
      <c r="D186" s="62">
        <v>4724.16</v>
      </c>
      <c r="E186" s="45">
        <v>295.26</v>
      </c>
      <c r="F186" s="55"/>
      <c r="G186" s="45">
        <v>4428.8999999999996</v>
      </c>
      <c r="H186" s="32">
        <v>44958</v>
      </c>
      <c r="I186" s="36">
        <v>44958</v>
      </c>
    </row>
    <row r="187" spans="1:9" ht="14.5" thickBot="1" x14ac:dyDescent="0.35">
      <c r="A187" s="10">
        <v>1239</v>
      </c>
      <c r="B187" s="11" t="s">
        <v>199</v>
      </c>
      <c r="C187" s="5" t="s">
        <v>174</v>
      </c>
      <c r="D187" s="62">
        <v>2644.81</v>
      </c>
      <c r="E187" s="45">
        <v>165.300625</v>
      </c>
      <c r="F187" s="55"/>
      <c r="G187" s="45">
        <v>2479.5093750000001</v>
      </c>
      <c r="H187" s="32">
        <v>44270</v>
      </c>
      <c r="I187" s="36">
        <v>44270</v>
      </c>
    </row>
    <row r="188" spans="1:9" ht="14.5" thickBot="1" x14ac:dyDescent="0.35">
      <c r="A188" s="10">
        <v>1337</v>
      </c>
      <c r="B188" s="11" t="s">
        <v>200</v>
      </c>
      <c r="C188" s="29" t="s">
        <v>305</v>
      </c>
      <c r="D188" s="62">
        <v>2427.34</v>
      </c>
      <c r="E188" s="45">
        <v>151.70875000000001</v>
      </c>
      <c r="F188" s="55"/>
      <c r="G188" s="45">
        <v>2275.6312500000004</v>
      </c>
      <c r="H188" s="32"/>
      <c r="I188" s="36">
        <v>46054</v>
      </c>
    </row>
    <row r="189" spans="1:9" ht="14.5" thickBot="1" x14ac:dyDescent="0.35">
      <c r="A189" s="10">
        <v>1087</v>
      </c>
      <c r="B189" s="11" t="s">
        <v>199</v>
      </c>
      <c r="C189" s="29" t="s">
        <v>90</v>
      </c>
      <c r="D189" s="62">
        <v>22215.96</v>
      </c>
      <c r="E189" s="45">
        <v>1388.4974999999999</v>
      </c>
      <c r="F189" s="55"/>
      <c r="G189" s="45">
        <v>20827.462499999998</v>
      </c>
      <c r="H189" s="32">
        <v>40909</v>
      </c>
      <c r="I189" s="36">
        <v>40909</v>
      </c>
    </row>
    <row r="190" spans="1:9" ht="14.5" thickBot="1" x14ac:dyDescent="0.35">
      <c r="A190" s="10">
        <v>1038</v>
      </c>
      <c r="B190" s="11" t="s">
        <v>203</v>
      </c>
      <c r="C190" s="29" t="s">
        <v>91</v>
      </c>
      <c r="D190" s="62">
        <v>10244.5</v>
      </c>
      <c r="E190" s="45">
        <v>640.28125</v>
      </c>
      <c r="F190" s="55"/>
      <c r="G190" s="45">
        <v>9604.21875</v>
      </c>
      <c r="H190" s="32">
        <v>40148</v>
      </c>
      <c r="I190" s="36">
        <v>40148</v>
      </c>
    </row>
    <row r="191" spans="1:9" ht="14.5" thickBot="1" x14ac:dyDescent="0.35">
      <c r="A191" s="10">
        <v>1092</v>
      </c>
      <c r="B191" s="11" t="s">
        <v>199</v>
      </c>
      <c r="C191" s="29" t="s">
        <v>92</v>
      </c>
      <c r="D191" s="62">
        <v>52562.1</v>
      </c>
      <c r="E191" s="45">
        <v>3285.1312499999999</v>
      </c>
      <c r="F191" s="55"/>
      <c r="G191" s="45">
        <v>49276.96875</v>
      </c>
      <c r="H191" s="32">
        <v>40909</v>
      </c>
      <c r="I191" s="36">
        <v>40909</v>
      </c>
    </row>
    <row r="192" spans="1:9" ht="14.5" thickBot="1" x14ac:dyDescent="0.35">
      <c r="A192" s="10">
        <v>1001</v>
      </c>
      <c r="B192" s="11" t="s">
        <v>206</v>
      </c>
      <c r="C192" s="29" t="s">
        <v>93</v>
      </c>
      <c r="D192" s="62">
        <v>5501.49</v>
      </c>
      <c r="E192" s="45">
        <v>343.84312499999999</v>
      </c>
      <c r="F192" s="55"/>
      <c r="G192" s="45">
        <v>5157.6468749999995</v>
      </c>
      <c r="H192" s="32">
        <v>40148</v>
      </c>
      <c r="I192" s="36">
        <v>40148</v>
      </c>
    </row>
    <row r="193" spans="1:9" ht="14.5" thickBot="1" x14ac:dyDescent="0.35">
      <c r="A193" s="10">
        <v>1260</v>
      </c>
      <c r="B193" s="11" t="s">
        <v>204</v>
      </c>
      <c r="C193" s="5" t="s">
        <v>192</v>
      </c>
      <c r="D193" s="62">
        <v>363.85</v>
      </c>
      <c r="E193" s="45">
        <v>22.740625000000001</v>
      </c>
      <c r="F193" s="55"/>
      <c r="G193" s="45">
        <v>341.109375</v>
      </c>
      <c r="H193" s="32">
        <v>44593</v>
      </c>
      <c r="I193" s="36">
        <v>44593</v>
      </c>
    </row>
    <row r="194" spans="1:9" ht="14.5" thickBot="1" x14ac:dyDescent="0.35">
      <c r="A194" s="10">
        <v>1193</v>
      </c>
      <c r="B194" s="11" t="s">
        <v>204</v>
      </c>
      <c r="C194" s="29" t="s">
        <v>94</v>
      </c>
      <c r="D194" s="62">
        <v>473.73</v>
      </c>
      <c r="E194" s="45">
        <v>29.608125000000001</v>
      </c>
      <c r="F194" s="55"/>
      <c r="G194" s="45">
        <v>444.12187500000005</v>
      </c>
      <c r="H194" s="32">
        <v>43525</v>
      </c>
      <c r="I194" s="36">
        <v>43525</v>
      </c>
    </row>
    <row r="195" spans="1:9" ht="14.5" thickBot="1" x14ac:dyDescent="0.35">
      <c r="A195" s="10">
        <v>1329</v>
      </c>
      <c r="B195" s="11" t="s">
        <v>205</v>
      </c>
      <c r="C195" s="29" t="s">
        <v>297</v>
      </c>
      <c r="D195" s="62">
        <v>1988.99</v>
      </c>
      <c r="E195" s="45">
        <v>124.311875</v>
      </c>
      <c r="F195" s="55"/>
      <c r="G195" s="45">
        <v>1864.6781249999999</v>
      </c>
      <c r="H195" s="32"/>
      <c r="I195" s="36">
        <v>46054</v>
      </c>
    </row>
    <row r="196" spans="1:9" ht="14.5" thickBot="1" x14ac:dyDescent="0.35">
      <c r="A196" s="10">
        <v>1140</v>
      </c>
      <c r="B196" s="11" t="s">
        <v>203</v>
      </c>
      <c r="C196" s="29" t="s">
        <v>95</v>
      </c>
      <c r="D196" s="62">
        <v>4068.54</v>
      </c>
      <c r="E196" s="45">
        <v>254.28375</v>
      </c>
      <c r="F196" s="55"/>
      <c r="G196" s="45">
        <v>3814.2562499999999</v>
      </c>
      <c r="H196" s="32">
        <v>42095</v>
      </c>
      <c r="I196" s="36">
        <v>42095</v>
      </c>
    </row>
    <row r="197" spans="1:9" ht="14.5" thickBot="1" x14ac:dyDescent="0.35">
      <c r="A197" s="10">
        <v>1002</v>
      </c>
      <c r="B197" s="11" t="s">
        <v>206</v>
      </c>
      <c r="C197" s="29" t="s">
        <v>96</v>
      </c>
      <c r="D197" s="62">
        <v>4263.1400000000003</v>
      </c>
      <c r="E197" s="45">
        <v>266.44625000000002</v>
      </c>
      <c r="F197" s="55"/>
      <c r="G197" s="45">
        <v>3996.6937500000004</v>
      </c>
      <c r="H197" s="32">
        <v>40148</v>
      </c>
      <c r="I197" s="36">
        <v>40148</v>
      </c>
    </row>
    <row r="198" spans="1:9" ht="14.5" thickBot="1" x14ac:dyDescent="0.35">
      <c r="A198" s="10">
        <v>1248</v>
      </c>
      <c r="B198" s="11" t="s">
        <v>203</v>
      </c>
      <c r="C198" s="5" t="s">
        <v>183</v>
      </c>
      <c r="D198" s="62">
        <v>9822.98</v>
      </c>
      <c r="E198" s="45">
        <v>613.93624999999997</v>
      </c>
      <c r="F198" s="55"/>
      <c r="G198" s="45">
        <v>9209.0437499999989</v>
      </c>
      <c r="H198" s="32">
        <v>44593</v>
      </c>
      <c r="I198" s="36">
        <v>44593</v>
      </c>
    </row>
    <row r="199" spans="1:9" ht="14.5" thickBot="1" x14ac:dyDescent="0.35">
      <c r="A199" s="13">
        <v>1186</v>
      </c>
      <c r="B199" s="14" t="s">
        <v>205</v>
      </c>
      <c r="C199" s="42" t="s">
        <v>177</v>
      </c>
      <c r="D199" s="62">
        <v>3437.46</v>
      </c>
      <c r="E199" s="45">
        <v>214.84125</v>
      </c>
      <c r="F199" s="55"/>
      <c r="G199" s="45">
        <v>3222.6187500000001</v>
      </c>
      <c r="H199" s="32">
        <v>43525</v>
      </c>
      <c r="I199" s="36">
        <v>43525</v>
      </c>
    </row>
    <row r="200" spans="1:9" ht="14.5" thickBot="1" x14ac:dyDescent="0.35">
      <c r="A200" s="10">
        <v>1278</v>
      </c>
      <c r="B200" s="11" t="s">
        <v>202</v>
      </c>
      <c r="C200" s="5" t="s">
        <v>220</v>
      </c>
      <c r="D200" s="62">
        <v>4232.2299999999996</v>
      </c>
      <c r="E200" s="45">
        <v>264.51437499999997</v>
      </c>
      <c r="F200" s="55"/>
      <c r="G200" s="45">
        <v>3967.7156249999998</v>
      </c>
      <c r="H200" s="32">
        <v>44958</v>
      </c>
      <c r="I200" s="36">
        <v>44958</v>
      </c>
    </row>
    <row r="201" spans="1:9" ht="14.5" thickBot="1" x14ac:dyDescent="0.35">
      <c r="A201" s="10">
        <v>1010</v>
      </c>
      <c r="B201" s="11" t="s">
        <v>205</v>
      </c>
      <c r="C201" s="29" t="s">
        <v>97</v>
      </c>
      <c r="D201" s="62">
        <v>3974.95</v>
      </c>
      <c r="E201" s="45">
        <v>248.43437499999999</v>
      </c>
      <c r="F201" s="55"/>
      <c r="G201" s="45">
        <v>3726.515625</v>
      </c>
      <c r="H201" s="32">
        <v>40148</v>
      </c>
      <c r="I201" s="36">
        <v>40148</v>
      </c>
    </row>
    <row r="202" spans="1:9" ht="14.5" thickBot="1" x14ac:dyDescent="0.35">
      <c r="A202" s="10">
        <v>1294</v>
      </c>
      <c r="B202" s="11" t="s">
        <v>199</v>
      </c>
      <c r="C202" s="5" t="s">
        <v>243</v>
      </c>
      <c r="D202" s="62">
        <v>2340.0100000000002</v>
      </c>
      <c r="E202" s="45">
        <v>146.25062500000001</v>
      </c>
      <c r="F202" s="55"/>
      <c r="G202" s="45">
        <v>2193.7593750000001</v>
      </c>
      <c r="H202" s="32">
        <v>45323</v>
      </c>
      <c r="I202" s="36">
        <v>45323</v>
      </c>
    </row>
    <row r="203" spans="1:9" ht="14.5" thickBot="1" x14ac:dyDescent="0.35">
      <c r="A203" s="10">
        <v>1226</v>
      </c>
      <c r="B203" s="11" t="s">
        <v>204</v>
      </c>
      <c r="C203" s="5" t="s">
        <v>163</v>
      </c>
      <c r="D203" s="62">
        <v>4041.81</v>
      </c>
      <c r="E203" s="45">
        <v>252.613125</v>
      </c>
      <c r="F203" s="55"/>
      <c r="G203" s="45">
        <v>3789.1968750000001</v>
      </c>
      <c r="H203" s="32">
        <v>44270</v>
      </c>
      <c r="I203" s="36">
        <v>44270</v>
      </c>
    </row>
    <row r="204" spans="1:9" ht="14.5" thickBot="1" x14ac:dyDescent="0.35">
      <c r="A204" s="10">
        <v>1236</v>
      </c>
      <c r="B204" s="11" t="s">
        <v>201</v>
      </c>
      <c r="C204" s="5" t="s">
        <v>171</v>
      </c>
      <c r="D204" s="62">
        <v>2171.04</v>
      </c>
      <c r="E204" s="45">
        <v>135.69</v>
      </c>
      <c r="F204" s="55"/>
      <c r="G204" s="45">
        <v>2035.35</v>
      </c>
      <c r="H204" s="32">
        <v>44270</v>
      </c>
      <c r="I204" s="36">
        <v>44270</v>
      </c>
    </row>
    <row r="205" spans="1:9" ht="14.5" thickBot="1" x14ac:dyDescent="0.35">
      <c r="A205" s="10">
        <v>1059</v>
      </c>
      <c r="B205" s="11" t="s">
        <v>200</v>
      </c>
      <c r="C205" s="29" t="s">
        <v>98</v>
      </c>
      <c r="D205" s="62">
        <v>3521.86</v>
      </c>
      <c r="E205" s="45">
        <v>220.11625000000001</v>
      </c>
      <c r="F205" s="55"/>
      <c r="G205" s="45">
        <v>3301.7437500000001</v>
      </c>
      <c r="H205" s="32">
        <v>41030</v>
      </c>
      <c r="I205" s="36">
        <v>41030</v>
      </c>
    </row>
    <row r="206" spans="1:9" ht="14.5" thickBot="1" x14ac:dyDescent="0.35">
      <c r="A206" s="10">
        <v>1048</v>
      </c>
      <c r="B206" s="11" t="s">
        <v>197</v>
      </c>
      <c r="C206" s="29" t="s">
        <v>99</v>
      </c>
      <c r="D206" s="62">
        <v>13138.58</v>
      </c>
      <c r="E206" s="45">
        <v>821.16125</v>
      </c>
      <c r="F206" s="55"/>
      <c r="G206" s="45">
        <v>12317.418750000001</v>
      </c>
      <c r="H206" s="32">
        <v>41730</v>
      </c>
      <c r="I206" s="36">
        <v>41730</v>
      </c>
    </row>
    <row r="207" spans="1:9" ht="14.5" thickBot="1" x14ac:dyDescent="0.35">
      <c r="A207" s="10">
        <v>1102</v>
      </c>
      <c r="B207" s="11" t="s">
        <v>203</v>
      </c>
      <c r="C207" s="29" t="s">
        <v>100</v>
      </c>
      <c r="D207" s="62">
        <v>4564.2700000000004</v>
      </c>
      <c r="E207" s="45">
        <v>285.26687500000003</v>
      </c>
      <c r="F207" s="55"/>
      <c r="G207" s="45">
        <v>4279.0031250000002</v>
      </c>
      <c r="H207" s="32">
        <v>41306</v>
      </c>
      <c r="I207" s="36">
        <v>41306</v>
      </c>
    </row>
    <row r="208" spans="1:9" ht="14.5" thickBot="1" x14ac:dyDescent="0.35">
      <c r="A208" s="10">
        <v>1069</v>
      </c>
      <c r="B208" s="11" t="s">
        <v>204</v>
      </c>
      <c r="C208" s="29" t="s">
        <v>101</v>
      </c>
      <c r="D208" s="62">
        <v>2616.67</v>
      </c>
      <c r="E208" s="45">
        <v>163.541875</v>
      </c>
      <c r="F208" s="55"/>
      <c r="G208" s="45">
        <v>2453.1281250000002</v>
      </c>
      <c r="H208" s="32">
        <v>40909</v>
      </c>
      <c r="I208" s="36">
        <v>40909</v>
      </c>
    </row>
    <row r="209" spans="1:9" ht="14.5" thickBot="1" x14ac:dyDescent="0.35">
      <c r="A209" s="10">
        <v>1026</v>
      </c>
      <c r="B209" s="11" t="s">
        <v>197</v>
      </c>
      <c r="C209" s="29" t="s">
        <v>103</v>
      </c>
      <c r="D209" s="62">
        <v>4958.12</v>
      </c>
      <c r="E209" s="45">
        <v>309.88249999999999</v>
      </c>
      <c r="F209" s="55"/>
      <c r="G209" s="45">
        <v>4648.2375000000002</v>
      </c>
      <c r="H209" s="32">
        <v>40148</v>
      </c>
      <c r="I209" s="36">
        <v>40148</v>
      </c>
    </row>
    <row r="210" spans="1:9" ht="14.5" thickBot="1" x14ac:dyDescent="0.35">
      <c r="A210" s="10">
        <v>1156</v>
      </c>
      <c r="B210" s="11" t="s">
        <v>200</v>
      </c>
      <c r="C210" s="29" t="s">
        <v>259</v>
      </c>
      <c r="D210" s="62">
        <v>14166.13</v>
      </c>
      <c r="E210" s="45">
        <v>885.38312499999995</v>
      </c>
      <c r="F210" s="55"/>
      <c r="G210" s="45">
        <v>13280.746874999999</v>
      </c>
      <c r="H210" s="32">
        <v>42401</v>
      </c>
      <c r="I210" s="36">
        <v>42401</v>
      </c>
    </row>
    <row r="211" spans="1:9" ht="14.5" thickBot="1" x14ac:dyDescent="0.35">
      <c r="A211" s="10">
        <v>1286</v>
      </c>
      <c r="B211" s="11" t="s">
        <v>200</v>
      </c>
      <c r="C211" s="5" t="s">
        <v>227</v>
      </c>
      <c r="D211" s="62">
        <v>644.22</v>
      </c>
      <c r="E211" s="45">
        <v>40.263750000000002</v>
      </c>
      <c r="F211" s="55"/>
      <c r="G211" s="45">
        <v>603.95625000000007</v>
      </c>
      <c r="H211" s="32">
        <v>44958</v>
      </c>
      <c r="I211" s="36">
        <v>44958</v>
      </c>
    </row>
    <row r="212" spans="1:9" ht="14.5" thickBot="1" x14ac:dyDescent="0.35">
      <c r="A212" s="10">
        <v>1146</v>
      </c>
      <c r="B212" s="11" t="s">
        <v>205</v>
      </c>
      <c r="C212" s="29" t="s">
        <v>104</v>
      </c>
      <c r="D212" s="62">
        <v>2942.3</v>
      </c>
      <c r="E212" s="45">
        <v>183.89375000000001</v>
      </c>
      <c r="F212" s="55"/>
      <c r="G212" s="45">
        <v>2758.40625</v>
      </c>
      <c r="H212" s="32">
        <v>42036</v>
      </c>
      <c r="I212" s="36">
        <v>42036</v>
      </c>
    </row>
    <row r="213" spans="1:9" ht="14.5" thickBot="1" x14ac:dyDescent="0.35">
      <c r="A213" s="10">
        <v>1024</v>
      </c>
      <c r="B213" s="11" t="s">
        <v>197</v>
      </c>
      <c r="C213" s="29" t="s">
        <v>105</v>
      </c>
      <c r="D213" s="62">
        <v>23230.48</v>
      </c>
      <c r="E213" s="45">
        <v>1451.905</v>
      </c>
      <c r="F213" s="55"/>
      <c r="G213" s="45">
        <v>21778.575000000001</v>
      </c>
      <c r="H213" s="32">
        <v>40148</v>
      </c>
      <c r="I213" s="36">
        <v>40148</v>
      </c>
    </row>
    <row r="214" spans="1:9" ht="14.5" thickBot="1" x14ac:dyDescent="0.35">
      <c r="A214" s="10">
        <v>1331</v>
      </c>
      <c r="B214" s="11" t="s">
        <v>207</v>
      </c>
      <c r="C214" s="29" t="s">
        <v>299</v>
      </c>
      <c r="D214" s="62">
        <v>1510.73</v>
      </c>
      <c r="E214" s="45">
        <v>94.420625000000001</v>
      </c>
      <c r="F214" s="55"/>
      <c r="G214" s="45">
        <v>1416.309375</v>
      </c>
      <c r="H214" s="32"/>
      <c r="I214" s="36">
        <v>46054</v>
      </c>
    </row>
    <row r="215" spans="1:9" ht="14.5" thickBot="1" x14ac:dyDescent="0.35">
      <c r="A215" s="10">
        <v>1107</v>
      </c>
      <c r="B215" s="11" t="s">
        <v>205</v>
      </c>
      <c r="C215" s="29" t="s">
        <v>106</v>
      </c>
      <c r="D215" s="62">
        <v>12809.11</v>
      </c>
      <c r="E215" s="45">
        <v>800.56937500000004</v>
      </c>
      <c r="F215" s="55"/>
      <c r="G215" s="45">
        <v>12008.540625000001</v>
      </c>
      <c r="H215" s="32">
        <v>41306</v>
      </c>
      <c r="I215" s="36">
        <v>41306</v>
      </c>
    </row>
    <row r="216" spans="1:9" ht="14.5" thickBot="1" x14ac:dyDescent="0.35">
      <c r="A216" s="10">
        <v>1257</v>
      </c>
      <c r="B216" s="11" t="s">
        <v>197</v>
      </c>
      <c r="C216" s="5" t="s">
        <v>285</v>
      </c>
      <c r="D216" s="62">
        <v>597.86</v>
      </c>
      <c r="E216" s="45">
        <v>37.366250000000001</v>
      </c>
      <c r="F216" s="55"/>
      <c r="G216" s="45">
        <v>560.49374999999998</v>
      </c>
      <c r="H216" s="32">
        <v>44593</v>
      </c>
      <c r="I216" s="36">
        <v>44593</v>
      </c>
    </row>
    <row r="217" spans="1:9" ht="14.5" thickBot="1" x14ac:dyDescent="0.35">
      <c r="A217" s="10">
        <v>1153</v>
      </c>
      <c r="B217" s="11" t="s">
        <v>205</v>
      </c>
      <c r="C217" s="29" t="s">
        <v>107</v>
      </c>
      <c r="D217" s="62">
        <v>13272.1</v>
      </c>
      <c r="E217" s="45">
        <v>829.50625000000002</v>
      </c>
      <c r="F217" s="55"/>
      <c r="G217" s="45">
        <v>12442.59375</v>
      </c>
      <c r="H217" s="32">
        <v>42401</v>
      </c>
      <c r="I217" s="36">
        <v>42401</v>
      </c>
    </row>
    <row r="218" spans="1:9" ht="14.5" thickBot="1" x14ac:dyDescent="0.35">
      <c r="A218" s="10">
        <v>1039</v>
      </c>
      <c r="B218" s="11" t="s">
        <v>207</v>
      </c>
      <c r="C218" s="29" t="s">
        <v>108</v>
      </c>
      <c r="D218" s="62">
        <v>1208.05</v>
      </c>
      <c r="E218" s="45">
        <v>75.503124999999997</v>
      </c>
      <c r="F218" s="55"/>
      <c r="G218" s="45">
        <v>1132.546875</v>
      </c>
      <c r="H218" s="32">
        <v>40148</v>
      </c>
      <c r="I218" s="36">
        <v>40148</v>
      </c>
    </row>
    <row r="219" spans="1:9" ht="14.5" thickBot="1" x14ac:dyDescent="0.35">
      <c r="A219" s="10">
        <v>1181</v>
      </c>
      <c r="B219" s="11" t="s">
        <v>203</v>
      </c>
      <c r="C219" s="29" t="s">
        <v>109</v>
      </c>
      <c r="D219" s="62">
        <v>8615.2199999999993</v>
      </c>
      <c r="E219" s="45">
        <v>538.45124999999996</v>
      </c>
      <c r="F219" s="55"/>
      <c r="G219" s="45">
        <v>8076.7687499999993</v>
      </c>
      <c r="H219" s="32">
        <v>43525</v>
      </c>
      <c r="I219" s="36">
        <v>43525</v>
      </c>
    </row>
    <row r="220" spans="1:9" ht="14.5" thickBot="1" x14ac:dyDescent="0.35">
      <c r="A220" s="10">
        <v>1249</v>
      </c>
      <c r="B220" s="15" t="s">
        <v>203</v>
      </c>
      <c r="C220" s="5" t="s">
        <v>184</v>
      </c>
      <c r="D220" s="62">
        <v>4052.23</v>
      </c>
      <c r="E220" s="45">
        <v>253.264375</v>
      </c>
      <c r="F220" s="55"/>
      <c r="G220" s="45">
        <v>3798.9656249999998</v>
      </c>
      <c r="H220" s="32">
        <v>44593</v>
      </c>
      <c r="I220" s="36">
        <v>44593</v>
      </c>
    </row>
    <row r="221" spans="1:9" ht="14.5" thickBot="1" x14ac:dyDescent="0.35">
      <c r="A221" s="10">
        <v>1055</v>
      </c>
      <c r="B221" s="11" t="s">
        <v>200</v>
      </c>
      <c r="C221" s="29" t="s">
        <v>110</v>
      </c>
      <c r="D221" s="62">
        <v>5775.75</v>
      </c>
      <c r="E221" s="45">
        <v>360.984375</v>
      </c>
      <c r="F221" s="55"/>
      <c r="G221" s="45">
        <v>5414.765625</v>
      </c>
      <c r="H221" s="32">
        <v>40269</v>
      </c>
      <c r="I221" s="36">
        <v>40269</v>
      </c>
    </row>
    <row r="222" spans="1:9" ht="14.5" thickBot="1" x14ac:dyDescent="0.35">
      <c r="A222" s="10">
        <v>1049</v>
      </c>
      <c r="B222" s="11" t="s">
        <v>199</v>
      </c>
      <c r="C222" s="29" t="s">
        <v>111</v>
      </c>
      <c r="D222" s="62">
        <v>4609.24</v>
      </c>
      <c r="E222" s="45">
        <v>288.07749999999999</v>
      </c>
      <c r="F222" s="55"/>
      <c r="G222" s="45">
        <v>4321.1624999999995</v>
      </c>
      <c r="H222" s="32">
        <v>41730</v>
      </c>
      <c r="I222" s="36">
        <v>41730</v>
      </c>
    </row>
    <row r="223" spans="1:9" ht="14.5" thickBot="1" x14ac:dyDescent="0.35">
      <c r="A223" s="10">
        <v>1279</v>
      </c>
      <c r="B223" s="11" t="s">
        <v>205</v>
      </c>
      <c r="C223" s="5" t="s">
        <v>221</v>
      </c>
      <c r="D223" s="62">
        <v>158.65</v>
      </c>
      <c r="E223" s="45">
        <v>9.9156250000000004</v>
      </c>
      <c r="F223" s="55"/>
      <c r="G223" s="45">
        <v>148.734375</v>
      </c>
      <c r="H223" s="32">
        <v>44958</v>
      </c>
      <c r="I223" s="36">
        <v>44958</v>
      </c>
    </row>
    <row r="224" spans="1:9" ht="14.5" thickBot="1" x14ac:dyDescent="0.35">
      <c r="A224" s="10">
        <v>1288</v>
      </c>
      <c r="B224" s="11" t="s">
        <v>204</v>
      </c>
      <c r="C224" s="5" t="s">
        <v>254</v>
      </c>
      <c r="D224" s="62">
        <v>482.46</v>
      </c>
      <c r="E224" s="45">
        <v>30.153749999999999</v>
      </c>
      <c r="F224" s="55"/>
      <c r="G224" s="45">
        <v>452.30624999999998</v>
      </c>
      <c r="H224" s="32">
        <v>45323</v>
      </c>
      <c r="I224" s="36">
        <v>45323</v>
      </c>
    </row>
    <row r="225" spans="1:9" ht="14.5" thickBot="1" x14ac:dyDescent="0.35">
      <c r="A225" s="10">
        <v>1237</v>
      </c>
      <c r="B225" s="11" t="s">
        <v>201</v>
      </c>
      <c r="C225" s="5" t="s">
        <v>172</v>
      </c>
      <c r="D225" s="62">
        <v>382.73</v>
      </c>
      <c r="E225" s="45">
        <v>23.920625000000001</v>
      </c>
      <c r="F225" s="55"/>
      <c r="G225" s="45">
        <v>358.80937500000005</v>
      </c>
      <c r="H225" s="32">
        <v>44270</v>
      </c>
      <c r="I225" s="36">
        <v>44270</v>
      </c>
    </row>
    <row r="226" spans="1:9" ht="14.5" thickBot="1" x14ac:dyDescent="0.35">
      <c r="A226" s="10">
        <v>1112</v>
      </c>
      <c r="B226" s="11" t="s">
        <v>203</v>
      </c>
      <c r="C226" s="29" t="s">
        <v>112</v>
      </c>
      <c r="D226" s="62">
        <v>8186.69</v>
      </c>
      <c r="E226" s="45">
        <v>511.66812499999997</v>
      </c>
      <c r="F226" s="55"/>
      <c r="G226" s="45">
        <v>7675.0218749999995</v>
      </c>
      <c r="H226" s="32">
        <v>41306</v>
      </c>
      <c r="I226" s="36">
        <v>41306</v>
      </c>
    </row>
    <row r="227" spans="1:9" ht="14.5" thickBot="1" x14ac:dyDescent="0.35">
      <c r="A227" s="10">
        <v>1165</v>
      </c>
      <c r="B227" s="11" t="s">
        <v>203</v>
      </c>
      <c r="C227" s="29" t="s">
        <v>113</v>
      </c>
      <c r="D227" s="62">
        <v>4251.1000000000004</v>
      </c>
      <c r="E227" s="45">
        <v>265.69375000000002</v>
      </c>
      <c r="F227" s="55"/>
      <c r="G227" s="45">
        <v>3985.4062500000005</v>
      </c>
      <c r="H227" s="32">
        <v>42767</v>
      </c>
      <c r="I227" s="36">
        <v>42767</v>
      </c>
    </row>
    <row r="228" spans="1:9" ht="14.5" thickBot="1" x14ac:dyDescent="0.35">
      <c r="A228" s="10">
        <v>1268</v>
      </c>
      <c r="B228" s="11" t="s">
        <v>199</v>
      </c>
      <c r="C228" s="5" t="s">
        <v>211</v>
      </c>
      <c r="D228" s="62">
        <v>619.14</v>
      </c>
      <c r="E228" s="45">
        <v>38.696249999999999</v>
      </c>
      <c r="F228" s="55"/>
      <c r="G228" s="45">
        <v>580.44375000000002</v>
      </c>
      <c r="H228" s="32">
        <v>44958</v>
      </c>
      <c r="I228" s="36">
        <v>44958</v>
      </c>
    </row>
    <row r="229" spans="1:9" ht="14.5" thickBot="1" x14ac:dyDescent="0.35">
      <c r="A229" s="10">
        <v>1222</v>
      </c>
      <c r="B229" s="11" t="s">
        <v>205</v>
      </c>
      <c r="C229" s="5" t="s">
        <v>159</v>
      </c>
      <c r="D229" s="62">
        <v>3086.97</v>
      </c>
      <c r="E229" s="45">
        <v>192.93562499999999</v>
      </c>
      <c r="F229" s="55"/>
      <c r="G229" s="45">
        <v>2894.0343749999997</v>
      </c>
      <c r="H229" s="32">
        <v>44270</v>
      </c>
      <c r="I229" s="36">
        <v>44270</v>
      </c>
    </row>
    <row r="230" spans="1:9" ht="14.5" thickBot="1" x14ac:dyDescent="0.35">
      <c r="A230" s="10">
        <v>1280</v>
      </c>
      <c r="B230" s="11" t="s">
        <v>197</v>
      </c>
      <c r="C230" s="5" t="s">
        <v>222</v>
      </c>
      <c r="D230" s="62">
        <v>515.47</v>
      </c>
      <c r="E230" s="45">
        <v>32.216875000000002</v>
      </c>
      <c r="F230" s="55"/>
      <c r="G230" s="45">
        <v>483.25312500000001</v>
      </c>
      <c r="H230" s="32">
        <v>44958</v>
      </c>
      <c r="I230" s="36">
        <v>44958</v>
      </c>
    </row>
    <row r="231" spans="1:9" ht="14.5" thickBot="1" x14ac:dyDescent="0.35">
      <c r="A231" s="10">
        <v>1296</v>
      </c>
      <c r="B231" s="11" t="s">
        <v>197</v>
      </c>
      <c r="C231" s="5" t="s">
        <v>245</v>
      </c>
      <c r="D231" s="62">
        <v>4802.1400000000003</v>
      </c>
      <c r="E231" s="45">
        <v>300.13375000000002</v>
      </c>
      <c r="F231" s="55"/>
      <c r="G231" s="45">
        <v>4502.0062500000004</v>
      </c>
      <c r="H231" s="32">
        <v>45323</v>
      </c>
      <c r="I231" s="36">
        <v>45323</v>
      </c>
    </row>
    <row r="232" spans="1:9" ht="14.5" thickBot="1" x14ac:dyDescent="0.35">
      <c r="A232" s="10">
        <v>1152</v>
      </c>
      <c r="B232" s="11" t="s">
        <v>205</v>
      </c>
      <c r="C232" s="29" t="s">
        <v>232</v>
      </c>
      <c r="D232" s="62">
        <v>5143.62</v>
      </c>
      <c r="E232" s="45">
        <v>321.47624999999999</v>
      </c>
      <c r="F232" s="55"/>
      <c r="G232" s="45">
        <v>4822.1437500000002</v>
      </c>
      <c r="H232" s="32">
        <v>42401</v>
      </c>
      <c r="I232" s="36">
        <v>42401</v>
      </c>
    </row>
    <row r="233" spans="1:9" ht="14.5" thickBot="1" x14ac:dyDescent="0.35">
      <c r="A233" s="10">
        <v>1219</v>
      </c>
      <c r="B233" s="11" t="s">
        <v>205</v>
      </c>
      <c r="C233" s="5" t="s">
        <v>157</v>
      </c>
      <c r="D233" s="62">
        <v>644.08000000000004</v>
      </c>
      <c r="E233" s="45">
        <v>40.255000000000003</v>
      </c>
      <c r="F233" s="55"/>
      <c r="G233" s="45">
        <v>603.82500000000005</v>
      </c>
      <c r="H233" s="32">
        <v>44270</v>
      </c>
      <c r="I233" s="36">
        <v>44270</v>
      </c>
    </row>
    <row r="234" spans="1:9" ht="14.5" thickBot="1" x14ac:dyDescent="0.35">
      <c r="A234" s="16">
        <v>1316</v>
      </c>
      <c r="B234" s="11" t="s">
        <v>202</v>
      </c>
      <c r="C234" s="38" t="s">
        <v>274</v>
      </c>
      <c r="D234" s="62">
        <v>4338.97</v>
      </c>
      <c r="E234" s="45">
        <v>271.18562500000002</v>
      </c>
      <c r="F234" s="55"/>
      <c r="G234" s="45">
        <v>4067.7843750000002</v>
      </c>
      <c r="H234" s="32"/>
      <c r="I234" s="36">
        <v>45717</v>
      </c>
    </row>
    <row r="235" spans="1:9" ht="14.5" thickBot="1" x14ac:dyDescent="0.35">
      <c r="A235" s="12">
        <v>1076</v>
      </c>
      <c r="B235" s="11" t="s">
        <v>205</v>
      </c>
      <c r="C235" s="29" t="s">
        <v>114</v>
      </c>
      <c r="D235" s="62">
        <v>4844.66</v>
      </c>
      <c r="E235" s="45">
        <v>302.79124999999999</v>
      </c>
      <c r="F235" s="55"/>
      <c r="G235" s="45">
        <v>4541.8687499999996</v>
      </c>
      <c r="H235" s="32">
        <v>40909</v>
      </c>
      <c r="I235" s="36">
        <v>40909</v>
      </c>
    </row>
    <row r="236" spans="1:9" ht="14.5" thickBot="1" x14ac:dyDescent="0.35">
      <c r="A236" s="10">
        <v>1242</v>
      </c>
      <c r="B236" s="15" t="s">
        <v>207</v>
      </c>
      <c r="C236" s="5" t="s">
        <v>176</v>
      </c>
      <c r="D236" s="62">
        <v>507.31</v>
      </c>
      <c r="E236" s="45">
        <v>31.706875</v>
      </c>
      <c r="F236" s="55"/>
      <c r="G236" s="45">
        <v>475.60312499999998</v>
      </c>
      <c r="H236" s="32">
        <v>44270</v>
      </c>
      <c r="I236" s="36">
        <v>44270</v>
      </c>
    </row>
    <row r="237" spans="1:9" ht="14.5" thickBot="1" x14ac:dyDescent="0.35">
      <c r="A237" s="10">
        <v>1224</v>
      </c>
      <c r="B237" s="15" t="s">
        <v>204</v>
      </c>
      <c r="C237" s="5" t="s">
        <v>161</v>
      </c>
      <c r="D237" s="62">
        <v>771.07</v>
      </c>
      <c r="E237" s="45">
        <v>48.191875000000003</v>
      </c>
      <c r="F237" s="55"/>
      <c r="G237" s="45">
        <v>722.87812500000007</v>
      </c>
      <c r="H237" s="32">
        <v>44270</v>
      </c>
      <c r="I237" s="36">
        <v>44270</v>
      </c>
    </row>
    <row r="238" spans="1:9" ht="14.5" thickBot="1" x14ac:dyDescent="0.35">
      <c r="A238" s="10">
        <v>1074</v>
      </c>
      <c r="B238" s="15" t="s">
        <v>200</v>
      </c>
      <c r="C238" s="29" t="s">
        <v>258</v>
      </c>
      <c r="D238" s="62">
        <v>5644.26</v>
      </c>
      <c r="E238" s="45">
        <v>352.76625000000001</v>
      </c>
      <c r="F238" s="55"/>
      <c r="G238" s="45">
        <v>5291.4937500000005</v>
      </c>
      <c r="H238" s="32">
        <v>40909</v>
      </c>
      <c r="I238" s="36">
        <v>40909</v>
      </c>
    </row>
    <row r="239" spans="1:9" ht="14.5" thickBot="1" x14ac:dyDescent="0.35">
      <c r="A239" s="10">
        <v>1133</v>
      </c>
      <c r="B239" s="15" t="s">
        <v>205</v>
      </c>
      <c r="C239" s="29" t="s">
        <v>115</v>
      </c>
      <c r="D239" s="62">
        <v>64776.74</v>
      </c>
      <c r="E239" s="45">
        <v>4048.5462499999999</v>
      </c>
      <c r="F239" s="55"/>
      <c r="G239" s="45">
        <v>60728.193749999999</v>
      </c>
      <c r="H239" s="32">
        <v>42248</v>
      </c>
      <c r="I239" s="36">
        <v>42248</v>
      </c>
    </row>
    <row r="240" spans="1:9" ht="14.5" thickBot="1" x14ac:dyDescent="0.35">
      <c r="A240" s="10">
        <v>1023</v>
      </c>
      <c r="B240" s="11" t="s">
        <v>203</v>
      </c>
      <c r="C240" s="29" t="s">
        <v>116</v>
      </c>
      <c r="D240" s="62">
        <v>20528.95</v>
      </c>
      <c r="E240" s="45">
        <v>1283.059375</v>
      </c>
      <c r="F240" s="55"/>
      <c r="G240" s="45">
        <v>19245.890625</v>
      </c>
      <c r="H240" s="32">
        <v>40148</v>
      </c>
      <c r="I240" s="36">
        <v>40148</v>
      </c>
    </row>
    <row r="241" spans="1:9" ht="14.5" thickBot="1" x14ac:dyDescent="0.35">
      <c r="A241" s="10">
        <v>1041</v>
      </c>
      <c r="B241" s="11" t="s">
        <v>205</v>
      </c>
      <c r="C241" s="29" t="s">
        <v>117</v>
      </c>
      <c r="D241" s="62">
        <v>4559.34</v>
      </c>
      <c r="E241" s="45">
        <v>284.95875000000001</v>
      </c>
      <c r="F241" s="55"/>
      <c r="G241" s="45">
        <v>4274.3812500000004</v>
      </c>
      <c r="H241" s="32">
        <v>40148</v>
      </c>
      <c r="I241" s="36">
        <v>40148</v>
      </c>
    </row>
    <row r="242" spans="1:9" ht="14.5" thickBot="1" x14ac:dyDescent="0.35">
      <c r="A242" s="10">
        <v>1322</v>
      </c>
      <c r="B242" s="11" t="s">
        <v>202</v>
      </c>
      <c r="C242" s="29" t="s">
        <v>290</v>
      </c>
      <c r="D242" s="62">
        <v>3217.34</v>
      </c>
      <c r="E242" s="45">
        <v>201.08375000000001</v>
      </c>
      <c r="F242" s="55"/>
      <c r="G242" s="45">
        <v>3016.2562500000004</v>
      </c>
      <c r="H242" s="32"/>
      <c r="I242" s="36">
        <v>46054</v>
      </c>
    </row>
    <row r="243" spans="1:9" ht="14.5" thickBot="1" x14ac:dyDescent="0.35">
      <c r="A243" s="10">
        <v>1065</v>
      </c>
      <c r="B243" s="15" t="s">
        <v>200</v>
      </c>
      <c r="C243" s="29" t="s">
        <v>118</v>
      </c>
      <c r="D243" s="62">
        <v>3923.92</v>
      </c>
      <c r="E243" s="45">
        <v>245.245</v>
      </c>
      <c r="F243" s="55"/>
      <c r="G243" s="45">
        <v>3678.6750000000002</v>
      </c>
      <c r="H243" s="32">
        <v>40391</v>
      </c>
      <c r="I243" s="36">
        <v>40391</v>
      </c>
    </row>
    <row r="244" spans="1:9" ht="14.5" thickBot="1" x14ac:dyDescent="0.35">
      <c r="A244" s="10">
        <v>1233</v>
      </c>
      <c r="B244" s="11" t="s">
        <v>203</v>
      </c>
      <c r="C244" s="5" t="s">
        <v>168</v>
      </c>
      <c r="D244" s="62">
        <v>805.58</v>
      </c>
      <c r="E244" s="45">
        <v>50.348750000000003</v>
      </c>
      <c r="F244" s="55"/>
      <c r="G244" s="45">
        <v>755.23125000000005</v>
      </c>
      <c r="H244" s="32">
        <v>44270</v>
      </c>
      <c r="I244" s="36">
        <v>44270</v>
      </c>
    </row>
    <row r="245" spans="1:9" ht="14.5" thickBot="1" x14ac:dyDescent="0.35">
      <c r="A245" s="10">
        <v>1058</v>
      </c>
      <c r="B245" s="11" t="s">
        <v>205</v>
      </c>
      <c r="C245" s="29" t="s">
        <v>119</v>
      </c>
      <c r="D245" s="62">
        <v>10230.83</v>
      </c>
      <c r="E245" s="45">
        <v>639.426875</v>
      </c>
      <c r="F245" s="55"/>
      <c r="G245" s="45">
        <v>9591.4031250000007</v>
      </c>
      <c r="H245" s="32">
        <v>40148</v>
      </c>
      <c r="I245" s="36">
        <v>40148</v>
      </c>
    </row>
    <row r="246" spans="1:9" ht="14.5" thickBot="1" x14ac:dyDescent="0.35">
      <c r="A246" s="10">
        <v>1295</v>
      </c>
      <c r="B246" s="11" t="s">
        <v>197</v>
      </c>
      <c r="C246" s="5" t="s">
        <v>244</v>
      </c>
      <c r="D246" s="62">
        <v>6705.71</v>
      </c>
      <c r="E246" s="45">
        <v>419.106875</v>
      </c>
      <c r="F246" s="55"/>
      <c r="G246" s="45">
        <v>6286.6031249999996</v>
      </c>
      <c r="H246" s="32">
        <v>45323</v>
      </c>
      <c r="I246" s="36">
        <v>45323</v>
      </c>
    </row>
    <row r="247" spans="1:9" ht="14.5" thickBot="1" x14ac:dyDescent="0.35">
      <c r="A247" s="10">
        <v>1053</v>
      </c>
      <c r="B247" s="11" t="s">
        <v>203</v>
      </c>
      <c r="C247" s="29" t="s">
        <v>120</v>
      </c>
      <c r="D247" s="62">
        <v>690.08</v>
      </c>
      <c r="E247" s="45">
        <v>43.13</v>
      </c>
      <c r="F247" s="55"/>
      <c r="G247" s="45">
        <v>0</v>
      </c>
      <c r="H247" s="32">
        <v>40148</v>
      </c>
      <c r="I247" s="36">
        <v>40148</v>
      </c>
    </row>
    <row r="248" spans="1:9" ht="14.5" thickBot="1" x14ac:dyDescent="0.35">
      <c r="A248" s="10">
        <v>1093</v>
      </c>
      <c r="B248" s="11" t="s">
        <v>204</v>
      </c>
      <c r="C248" s="29" t="s">
        <v>281</v>
      </c>
      <c r="D248" s="62">
        <v>3197.76</v>
      </c>
      <c r="E248" s="45">
        <v>199.86</v>
      </c>
      <c r="F248" s="55"/>
      <c r="G248" s="45">
        <v>2997.9</v>
      </c>
      <c r="H248" s="32">
        <v>40909</v>
      </c>
      <c r="I248" s="36">
        <v>40909</v>
      </c>
    </row>
    <row r="249" spans="1:9" ht="14.5" thickBot="1" x14ac:dyDescent="0.35">
      <c r="A249" s="10">
        <v>1033</v>
      </c>
      <c r="B249" s="11" t="s">
        <v>199</v>
      </c>
      <c r="C249" s="29" t="s">
        <v>121</v>
      </c>
      <c r="D249" s="62">
        <v>7523.88</v>
      </c>
      <c r="E249" s="45">
        <v>470.24250000000001</v>
      </c>
      <c r="F249" s="55"/>
      <c r="G249" s="45">
        <v>7053.6374999999998</v>
      </c>
      <c r="H249" s="32">
        <v>40148</v>
      </c>
      <c r="I249" s="36">
        <v>40148</v>
      </c>
    </row>
    <row r="250" spans="1:9" ht="14.5" thickBot="1" x14ac:dyDescent="0.35">
      <c r="A250" s="10">
        <v>1154</v>
      </c>
      <c r="B250" s="11" t="s">
        <v>205</v>
      </c>
      <c r="C250" s="29" t="s">
        <v>122</v>
      </c>
      <c r="D250" s="62">
        <v>7673.24</v>
      </c>
      <c r="E250" s="45">
        <v>479.57749999999999</v>
      </c>
      <c r="F250" s="55"/>
      <c r="G250" s="45">
        <v>7193.6624999999995</v>
      </c>
      <c r="H250" s="32">
        <v>42401</v>
      </c>
      <c r="I250" s="36">
        <v>42401</v>
      </c>
    </row>
    <row r="251" spans="1:9" ht="14.5" thickBot="1" x14ac:dyDescent="0.35">
      <c r="A251" s="10">
        <v>1123</v>
      </c>
      <c r="B251" s="11" t="s">
        <v>199</v>
      </c>
      <c r="C251" s="29" t="s">
        <v>123</v>
      </c>
      <c r="D251" s="62">
        <v>4420.0600000000004</v>
      </c>
      <c r="E251" s="45">
        <v>276.25375000000003</v>
      </c>
      <c r="F251" s="55"/>
      <c r="G251" s="45">
        <v>4143.8062500000005</v>
      </c>
      <c r="H251" s="32">
        <v>41730</v>
      </c>
      <c r="I251" s="36">
        <v>41730</v>
      </c>
    </row>
    <row r="252" spans="1:9" ht="14.5" thickBot="1" x14ac:dyDescent="0.35">
      <c r="A252" s="10">
        <v>1332</v>
      </c>
      <c r="B252" s="11" t="s">
        <v>202</v>
      </c>
      <c r="C252" s="29" t="s">
        <v>300</v>
      </c>
      <c r="D252" s="62">
        <v>3217.34</v>
      </c>
      <c r="E252" s="45">
        <v>201.08375000000001</v>
      </c>
      <c r="F252" s="55"/>
      <c r="G252" s="45">
        <v>3016.2562500000004</v>
      </c>
      <c r="H252" s="32"/>
      <c r="I252" s="36">
        <v>46054</v>
      </c>
    </row>
    <row r="253" spans="1:9" ht="14.5" thickBot="1" x14ac:dyDescent="0.35">
      <c r="A253" s="10">
        <v>1300</v>
      </c>
      <c r="B253" s="11" t="s">
        <v>199</v>
      </c>
      <c r="C253" s="5" t="s">
        <v>249</v>
      </c>
      <c r="D253" s="62">
        <v>218.61</v>
      </c>
      <c r="E253" s="45">
        <v>13.663125000000001</v>
      </c>
      <c r="F253" s="55"/>
      <c r="G253" s="45">
        <v>204.94687500000001</v>
      </c>
      <c r="H253" s="32">
        <v>45323</v>
      </c>
      <c r="I253" s="36">
        <v>45323</v>
      </c>
    </row>
    <row r="254" spans="1:9" ht="14.5" thickBot="1" x14ac:dyDescent="0.35">
      <c r="A254" s="10">
        <v>1128</v>
      </c>
      <c r="B254" s="11" t="s">
        <v>200</v>
      </c>
      <c r="C254" s="29" t="s">
        <v>124</v>
      </c>
      <c r="D254" s="62">
        <v>3537.59</v>
      </c>
      <c r="E254" s="45">
        <v>221.09937500000001</v>
      </c>
      <c r="F254" s="55"/>
      <c r="G254" s="45">
        <v>3316.4906250000004</v>
      </c>
      <c r="H254" s="32">
        <v>41730</v>
      </c>
      <c r="I254" s="36">
        <v>41730</v>
      </c>
    </row>
    <row r="255" spans="1:9" ht="14.5" thickBot="1" x14ac:dyDescent="0.35">
      <c r="A255" s="10">
        <v>1289</v>
      </c>
      <c r="B255" s="11" t="s">
        <v>206</v>
      </c>
      <c r="C255" s="5" t="s">
        <v>238</v>
      </c>
      <c r="D255" s="62">
        <v>417.65</v>
      </c>
      <c r="E255" s="45">
        <v>26.103124999999999</v>
      </c>
      <c r="F255" s="55"/>
      <c r="G255" s="45">
        <v>391.546875</v>
      </c>
      <c r="H255" s="32">
        <v>45323</v>
      </c>
      <c r="I255" s="36">
        <v>45323</v>
      </c>
    </row>
    <row r="256" spans="1:9" ht="14.5" thickBot="1" x14ac:dyDescent="0.35">
      <c r="A256" s="10">
        <v>1046</v>
      </c>
      <c r="B256" s="11" t="s">
        <v>200</v>
      </c>
      <c r="C256" s="29" t="s">
        <v>125</v>
      </c>
      <c r="D256" s="62">
        <v>4135.45</v>
      </c>
      <c r="E256" s="45">
        <v>258.46562499999999</v>
      </c>
      <c r="F256" s="55"/>
      <c r="G256" s="45">
        <v>3876.984375</v>
      </c>
      <c r="H256" s="32">
        <v>40238</v>
      </c>
      <c r="I256" s="36">
        <v>40238</v>
      </c>
    </row>
    <row r="257" spans="1:9" ht="14.5" thickBot="1" x14ac:dyDescent="0.35">
      <c r="A257" s="10">
        <v>1175</v>
      </c>
      <c r="B257" s="11" t="s">
        <v>205</v>
      </c>
      <c r="C257" s="29" t="s">
        <v>126</v>
      </c>
      <c r="D257" s="62">
        <v>4751.8100000000004</v>
      </c>
      <c r="E257" s="45">
        <v>296.98812500000003</v>
      </c>
      <c r="F257" s="55"/>
      <c r="G257" s="45">
        <v>4454.8218750000005</v>
      </c>
      <c r="H257" s="32">
        <v>43132</v>
      </c>
      <c r="I257" s="36">
        <v>43132</v>
      </c>
    </row>
    <row r="258" spans="1:9" ht="14.5" thickBot="1" x14ac:dyDescent="0.35">
      <c r="A258" s="10">
        <v>1083</v>
      </c>
      <c r="B258" s="11" t="s">
        <v>204</v>
      </c>
      <c r="C258" s="29" t="s">
        <v>231</v>
      </c>
      <c r="D258" s="62">
        <v>2860.31</v>
      </c>
      <c r="E258" s="45">
        <v>178.769375</v>
      </c>
      <c r="F258" s="55"/>
      <c r="G258" s="45">
        <v>2681.5406250000001</v>
      </c>
      <c r="H258" s="32">
        <v>40909</v>
      </c>
      <c r="I258" s="36">
        <v>40909</v>
      </c>
    </row>
    <row r="259" spans="1:9" ht="14.5" thickBot="1" x14ac:dyDescent="0.35">
      <c r="A259" s="10">
        <v>1067</v>
      </c>
      <c r="B259" s="11" t="s">
        <v>206</v>
      </c>
      <c r="C259" s="29" t="s">
        <v>127</v>
      </c>
      <c r="D259" s="62">
        <v>17267.93</v>
      </c>
      <c r="E259" s="45">
        <v>1079.245625</v>
      </c>
      <c r="F259" s="55"/>
      <c r="G259" s="45">
        <v>16188.684375000001</v>
      </c>
      <c r="H259" s="32">
        <v>40544</v>
      </c>
      <c r="I259" s="36">
        <v>40544</v>
      </c>
    </row>
    <row r="260" spans="1:9" ht="14.5" thickBot="1" x14ac:dyDescent="0.35">
      <c r="A260" s="10">
        <v>1098</v>
      </c>
      <c r="B260" s="11" t="s">
        <v>202</v>
      </c>
      <c r="C260" s="29" t="s">
        <v>128</v>
      </c>
      <c r="D260" s="62">
        <v>5254.3</v>
      </c>
      <c r="E260" s="45">
        <v>328.39375000000001</v>
      </c>
      <c r="F260" s="55"/>
      <c r="G260" s="45">
        <v>4925.90625</v>
      </c>
      <c r="H260" s="32">
        <v>41306</v>
      </c>
      <c r="I260" s="36">
        <v>41306</v>
      </c>
    </row>
    <row r="261" spans="1:9" ht="14.5" thickBot="1" x14ac:dyDescent="0.35">
      <c r="A261" s="10">
        <v>1195</v>
      </c>
      <c r="B261" s="11" t="s">
        <v>200</v>
      </c>
      <c r="C261" s="29" t="s">
        <v>151</v>
      </c>
      <c r="D261" s="62">
        <v>4061.84</v>
      </c>
      <c r="E261" s="45">
        <v>253.86500000000001</v>
      </c>
      <c r="F261" s="55"/>
      <c r="G261" s="45">
        <v>3807.9750000000004</v>
      </c>
      <c r="H261" s="32">
        <v>43891</v>
      </c>
      <c r="I261" s="36">
        <v>43891</v>
      </c>
    </row>
    <row r="262" spans="1:9" ht="14.5" thickBot="1" x14ac:dyDescent="0.35">
      <c r="A262" s="10">
        <v>1227</v>
      </c>
      <c r="B262" s="11" t="s">
        <v>204</v>
      </c>
      <c r="C262" s="5" t="s">
        <v>164</v>
      </c>
      <c r="D262" s="62">
        <v>492.01</v>
      </c>
      <c r="E262" s="45">
        <v>30.750624999999999</v>
      </c>
      <c r="F262" s="55"/>
      <c r="G262" s="45">
        <v>461.25937499999998</v>
      </c>
      <c r="H262" s="32">
        <v>44270</v>
      </c>
      <c r="I262" s="36">
        <v>44270</v>
      </c>
    </row>
    <row r="263" spans="1:9" ht="14.5" thickBot="1" x14ac:dyDescent="0.35">
      <c r="A263" s="10">
        <v>1166</v>
      </c>
      <c r="B263" s="11" t="s">
        <v>204</v>
      </c>
      <c r="C263" s="29" t="s">
        <v>129</v>
      </c>
      <c r="D263" s="62">
        <v>2725.91</v>
      </c>
      <c r="E263" s="45">
        <v>170.36937499999999</v>
      </c>
      <c r="F263" s="55"/>
      <c r="G263" s="45">
        <v>2555.5406249999996</v>
      </c>
      <c r="H263" s="32">
        <v>43132</v>
      </c>
      <c r="I263" s="36">
        <v>43132</v>
      </c>
    </row>
    <row r="264" spans="1:9" ht="14.5" thickBot="1" x14ac:dyDescent="0.35">
      <c r="A264" s="10">
        <v>1103</v>
      </c>
      <c r="B264" s="11" t="s">
        <v>200</v>
      </c>
      <c r="C264" s="29" t="s">
        <v>130</v>
      </c>
      <c r="D264" s="62">
        <v>5788.46</v>
      </c>
      <c r="E264" s="45">
        <v>361.77875</v>
      </c>
      <c r="F264" s="55"/>
      <c r="G264" s="45">
        <v>5426.6812499999996</v>
      </c>
      <c r="H264" s="32">
        <v>41306</v>
      </c>
      <c r="I264" s="36">
        <v>41306</v>
      </c>
    </row>
    <row r="265" spans="1:9" ht="14.5" thickBot="1" x14ac:dyDescent="0.35">
      <c r="A265" s="10">
        <v>1282</v>
      </c>
      <c r="B265" s="18" t="s">
        <v>207</v>
      </c>
      <c r="C265" s="5" t="s">
        <v>223</v>
      </c>
      <c r="D265" s="62">
        <v>2684.2</v>
      </c>
      <c r="E265" s="45">
        <v>167.76249999999999</v>
      </c>
      <c r="F265" s="55"/>
      <c r="G265" s="45">
        <v>2516.4375</v>
      </c>
      <c r="H265" s="32">
        <v>44958</v>
      </c>
      <c r="I265" s="36">
        <v>44958</v>
      </c>
    </row>
    <row r="266" spans="1:9" ht="14.5" thickBot="1" x14ac:dyDescent="0.35">
      <c r="A266" s="10">
        <v>1290</v>
      </c>
      <c r="B266" s="11" t="s">
        <v>200</v>
      </c>
      <c r="C266" s="5" t="s">
        <v>239</v>
      </c>
      <c r="D266" s="62">
        <v>843.23</v>
      </c>
      <c r="E266" s="45">
        <v>52.701875000000001</v>
      </c>
      <c r="F266" s="55"/>
      <c r="G266" s="45">
        <v>790.52812500000005</v>
      </c>
      <c r="H266" s="32">
        <v>45323</v>
      </c>
      <c r="I266" s="36">
        <v>45323</v>
      </c>
    </row>
    <row r="267" spans="1:9" ht="14.5" thickBot="1" x14ac:dyDescent="0.35">
      <c r="A267" s="10">
        <v>1214</v>
      </c>
      <c r="B267" s="11" t="s">
        <v>207</v>
      </c>
      <c r="C267" s="29" t="s">
        <v>137</v>
      </c>
      <c r="D267" s="62">
        <v>4672.9799999999996</v>
      </c>
      <c r="E267" s="45">
        <v>292.06124999999997</v>
      </c>
      <c r="F267" s="55"/>
      <c r="G267" s="45">
        <v>4380.9187499999998</v>
      </c>
      <c r="H267" s="32">
        <v>43891</v>
      </c>
      <c r="I267" s="36">
        <v>43891</v>
      </c>
    </row>
    <row r="268" spans="1:9" ht="14.5" thickBot="1" x14ac:dyDescent="0.35">
      <c r="A268" s="12">
        <v>1210</v>
      </c>
      <c r="B268" s="15" t="s">
        <v>197</v>
      </c>
      <c r="C268" s="43" t="s">
        <v>283</v>
      </c>
      <c r="D268" s="62">
        <v>6061.1</v>
      </c>
      <c r="E268" s="45">
        <v>378.81875000000002</v>
      </c>
      <c r="F268" s="55"/>
      <c r="G268" s="45">
        <v>5682.28125</v>
      </c>
      <c r="H268" s="32">
        <v>43891</v>
      </c>
      <c r="I268" s="36">
        <v>43891</v>
      </c>
    </row>
    <row r="269" spans="1:9" ht="14.5" thickBot="1" x14ac:dyDescent="0.35">
      <c r="A269" s="10">
        <v>1252</v>
      </c>
      <c r="B269" s="11" t="s">
        <v>199</v>
      </c>
      <c r="C269" s="5" t="s">
        <v>187</v>
      </c>
      <c r="D269" s="62">
        <v>4964.32</v>
      </c>
      <c r="E269" s="45">
        <v>310.27</v>
      </c>
      <c r="F269" s="55"/>
      <c r="G269" s="45">
        <v>4654.0499999999993</v>
      </c>
      <c r="H269" s="32">
        <v>44593</v>
      </c>
      <c r="I269" s="36">
        <v>44593</v>
      </c>
    </row>
    <row r="270" spans="1:9" ht="14.5" thickBot="1" x14ac:dyDescent="0.35">
      <c r="A270" s="10">
        <v>1096</v>
      </c>
      <c r="B270" s="11" t="s">
        <v>197</v>
      </c>
      <c r="C270" s="29" t="s">
        <v>131</v>
      </c>
      <c r="D270" s="62">
        <v>5209.18</v>
      </c>
      <c r="E270" s="45">
        <v>325.57375000000002</v>
      </c>
      <c r="F270" s="55"/>
      <c r="G270" s="45">
        <v>4883.6062500000007</v>
      </c>
      <c r="H270" s="32">
        <v>41306</v>
      </c>
      <c r="I270" s="36">
        <v>41306</v>
      </c>
    </row>
    <row r="271" spans="1:9" ht="14.5" thickBot="1" x14ac:dyDescent="0.35">
      <c r="A271" s="10">
        <v>1283</v>
      </c>
      <c r="B271" s="11" t="s">
        <v>200</v>
      </c>
      <c r="C271" s="5" t="s">
        <v>224</v>
      </c>
      <c r="D271" s="62">
        <v>10385.16</v>
      </c>
      <c r="E271" s="45">
        <v>649.07249999999999</v>
      </c>
      <c r="F271" s="55"/>
      <c r="G271" s="45">
        <v>9736.0874999999996</v>
      </c>
      <c r="H271" s="32">
        <v>44958</v>
      </c>
      <c r="I271" s="36">
        <v>44958</v>
      </c>
    </row>
    <row r="272" spans="1:9" ht="14.5" thickBot="1" x14ac:dyDescent="0.35">
      <c r="A272" s="10">
        <v>1284</v>
      </c>
      <c r="B272" s="11" t="s">
        <v>204</v>
      </c>
      <c r="C272" s="5" t="s">
        <v>225</v>
      </c>
      <c r="D272" s="62">
        <v>9185.42</v>
      </c>
      <c r="E272" s="45">
        <v>574.08875</v>
      </c>
      <c r="F272" s="55"/>
      <c r="G272" s="45">
        <v>8611.3312499999993</v>
      </c>
      <c r="H272" s="32">
        <v>44958</v>
      </c>
      <c r="I272" s="36">
        <v>44958</v>
      </c>
    </row>
    <row r="273" spans="1:9" ht="14.15" customHeight="1" thickBot="1" x14ac:dyDescent="0.35">
      <c r="A273" s="10">
        <v>1245</v>
      </c>
      <c r="B273" s="11" t="s">
        <v>200</v>
      </c>
      <c r="C273" s="5" t="s">
        <v>180</v>
      </c>
      <c r="D273" s="62">
        <v>6045.82</v>
      </c>
      <c r="E273" s="45">
        <v>377.86374999999998</v>
      </c>
      <c r="F273" s="55"/>
      <c r="G273" s="45">
        <v>5667.9562499999993</v>
      </c>
      <c r="H273" s="32">
        <v>44593</v>
      </c>
      <c r="I273" s="36">
        <v>44593</v>
      </c>
    </row>
    <row r="274" spans="1:9" ht="14.5" thickBot="1" x14ac:dyDescent="0.35">
      <c r="A274" s="10">
        <v>1114</v>
      </c>
      <c r="B274" s="11" t="s">
        <v>200</v>
      </c>
      <c r="C274" s="29" t="s">
        <v>132</v>
      </c>
      <c r="D274" s="62">
        <v>8466.83</v>
      </c>
      <c r="E274" s="45">
        <v>529.176875</v>
      </c>
      <c r="F274" s="55"/>
      <c r="G274" s="45">
        <v>7937.6531249999998</v>
      </c>
      <c r="H274" s="32">
        <v>41306</v>
      </c>
      <c r="I274" s="36">
        <v>41306</v>
      </c>
    </row>
    <row r="275" spans="1:9" ht="14.5" thickBot="1" x14ac:dyDescent="0.35">
      <c r="A275" s="10">
        <v>1129</v>
      </c>
      <c r="B275" s="11" t="s">
        <v>200</v>
      </c>
      <c r="C275" s="29" t="s">
        <v>133</v>
      </c>
      <c r="D275" s="62">
        <v>12196.62</v>
      </c>
      <c r="E275" s="45">
        <v>762.28875000000005</v>
      </c>
      <c r="F275" s="55"/>
      <c r="G275" s="45">
        <v>11434.331250000001</v>
      </c>
      <c r="H275" s="32">
        <v>41730</v>
      </c>
      <c r="I275" s="36">
        <v>41730</v>
      </c>
    </row>
    <row r="276" spans="1:9" ht="14.5" thickBot="1" x14ac:dyDescent="0.35">
      <c r="A276" s="10">
        <v>1207</v>
      </c>
      <c r="B276" s="11" t="s">
        <v>203</v>
      </c>
      <c r="C276" s="29" t="s">
        <v>143</v>
      </c>
      <c r="D276" s="62">
        <v>4289.74</v>
      </c>
      <c r="E276" s="45">
        <v>268.10874999999999</v>
      </c>
      <c r="F276" s="55"/>
      <c r="G276" s="45">
        <v>4021.6312499999999</v>
      </c>
      <c r="H276" s="32">
        <v>43891</v>
      </c>
      <c r="I276" s="36">
        <v>43891</v>
      </c>
    </row>
    <row r="277" spans="1:9" ht="14.5" thickBot="1" x14ac:dyDescent="0.35">
      <c r="A277" s="10">
        <v>1287</v>
      </c>
      <c r="B277" s="11" t="s">
        <v>204</v>
      </c>
      <c r="C277" s="5" t="s">
        <v>237</v>
      </c>
      <c r="D277" s="62">
        <v>833.69</v>
      </c>
      <c r="E277" s="45">
        <v>52.105625000000003</v>
      </c>
      <c r="F277" s="55"/>
      <c r="G277" s="45">
        <v>781.58437500000002</v>
      </c>
      <c r="H277" s="32">
        <v>45323</v>
      </c>
      <c r="I277" s="36">
        <v>45323</v>
      </c>
    </row>
    <row r="278" spans="1:9" ht="14.5" thickBot="1" x14ac:dyDescent="0.35">
      <c r="A278" s="10">
        <v>1099</v>
      </c>
      <c r="B278" s="11" t="s">
        <v>200</v>
      </c>
      <c r="C278" s="29" t="s">
        <v>134</v>
      </c>
      <c r="D278" s="62">
        <v>5538.75</v>
      </c>
      <c r="E278" s="45">
        <v>346.171875</v>
      </c>
      <c r="F278" s="55"/>
      <c r="G278" s="45">
        <v>5192.578125</v>
      </c>
      <c r="H278" s="32">
        <v>41306</v>
      </c>
      <c r="I278" s="36">
        <v>41306</v>
      </c>
    </row>
    <row r="279" spans="1:9" ht="14.5" thickBot="1" x14ac:dyDescent="0.35">
      <c r="A279" s="10">
        <v>1073</v>
      </c>
      <c r="B279" s="11" t="s">
        <v>201</v>
      </c>
      <c r="C279" s="29" t="s">
        <v>135</v>
      </c>
      <c r="D279" s="62">
        <v>2985.72</v>
      </c>
      <c r="E279" s="45">
        <v>186.60749999999999</v>
      </c>
      <c r="F279" s="55"/>
      <c r="G279" s="45">
        <v>2799.1124999999997</v>
      </c>
      <c r="H279" s="49">
        <v>40909</v>
      </c>
      <c r="I279" s="36">
        <v>40909</v>
      </c>
    </row>
    <row r="280" spans="1:9" ht="14.5" thickBot="1" x14ac:dyDescent="0.35">
      <c r="A280" s="10">
        <v>1066</v>
      </c>
      <c r="B280" s="11" t="s">
        <v>206</v>
      </c>
      <c r="C280" s="29" t="s">
        <v>136</v>
      </c>
      <c r="D280" s="62">
        <v>80868.539999999994</v>
      </c>
      <c r="E280" s="45">
        <v>5054.2837499999996</v>
      </c>
      <c r="F280" s="55"/>
      <c r="G280" s="45">
        <v>75814.256249999991</v>
      </c>
      <c r="H280" s="51">
        <v>40544</v>
      </c>
      <c r="I280" s="36">
        <v>40544</v>
      </c>
    </row>
    <row r="281" spans="1:9" ht="14.5" thickBot="1" x14ac:dyDescent="0.35">
      <c r="A281" s="19">
        <v>1285</v>
      </c>
      <c r="B281" s="20" t="s">
        <v>205</v>
      </c>
      <c r="C281" s="6" t="s">
        <v>226</v>
      </c>
      <c r="D281" s="62">
        <v>6346.06</v>
      </c>
      <c r="E281" s="45">
        <v>396.62875000000003</v>
      </c>
      <c r="F281" s="55"/>
      <c r="G281" s="45">
        <v>5949.4312500000005</v>
      </c>
      <c r="H281" s="53">
        <v>44958</v>
      </c>
      <c r="I281" s="36">
        <v>44958</v>
      </c>
    </row>
    <row r="282" spans="1:9" ht="14.5" thickBot="1" x14ac:dyDescent="0.35">
      <c r="C282" s="25"/>
      <c r="D282" s="57">
        <f>SUM(D4:D281)</f>
        <v>2699649.4900000016</v>
      </c>
      <c r="E282" s="57">
        <f t="shared" ref="E282:G282" si="0">SUM(E4:E281)</f>
        <v>168728.0931250001</v>
      </c>
      <c r="F282" s="47">
        <f t="shared" si="0"/>
        <v>0</v>
      </c>
      <c r="G282" s="47">
        <f t="shared" si="0"/>
        <v>2519715.6668749996</v>
      </c>
      <c r="H282" s="27"/>
    </row>
    <row r="283" spans="1:9" x14ac:dyDescent="0.3">
      <c r="C283" s="25"/>
      <c r="D283" s="26"/>
      <c r="E283" s="26"/>
      <c r="F283" s="26"/>
      <c r="G283" s="9"/>
      <c r="H283" s="27"/>
    </row>
    <row r="284" spans="1:9" s="2" customFormat="1" x14ac:dyDescent="0.3">
      <c r="A284" s="1"/>
      <c r="B284"/>
      <c r="C284" s="1"/>
      <c r="D284" s="28"/>
      <c r="E284" s="28"/>
      <c r="F284" s="28"/>
      <c r="G284" s="28"/>
      <c r="I284" s="30"/>
    </row>
    <row r="285" spans="1:9" s="2" customFormat="1" x14ac:dyDescent="0.3">
      <c r="A285" s="1"/>
      <c r="B285"/>
      <c r="C285" s="1"/>
      <c r="D285" s="26"/>
      <c r="E285" s="26"/>
      <c r="F285" s="26"/>
      <c r="G285" s="26"/>
      <c r="I285" s="30"/>
    </row>
    <row r="286" spans="1:9" s="2" customFormat="1" x14ac:dyDescent="0.3">
      <c r="A286" s="1"/>
      <c r="B286"/>
      <c r="C286" s="1"/>
      <c r="D286" s="9"/>
      <c r="E286" s="9"/>
      <c r="F286" s="9"/>
      <c r="G286" s="9"/>
      <c r="I286" s="30"/>
    </row>
    <row r="287" spans="1:9" s="2" customFormat="1" x14ac:dyDescent="0.3">
      <c r="A287" s="1"/>
      <c r="B287"/>
      <c r="C287" s="9"/>
      <c r="D287" s="37"/>
      <c r="E287" s="46"/>
      <c r="F287" s="46"/>
      <c r="G287" s="46"/>
      <c r="I287" s="30"/>
    </row>
    <row r="288" spans="1:9" s="2" customFormat="1" x14ac:dyDescent="0.3">
      <c r="A288" s="1"/>
      <c r="B288"/>
      <c r="C288" s="9"/>
      <c r="E288" s="46"/>
      <c r="F288" s="46"/>
      <c r="G288" s="46"/>
      <c r="I288" s="30"/>
    </row>
    <row r="289" spans="1:10" s="2" customFormat="1" x14ac:dyDescent="0.3">
      <c r="A289" s="1"/>
      <c r="B289"/>
      <c r="C289" s="9"/>
      <c r="E289" s="46"/>
      <c r="F289" s="46"/>
      <c r="G289" s="46"/>
      <c r="I289" s="30"/>
    </row>
    <row r="290" spans="1:10" s="2" customFormat="1" x14ac:dyDescent="0.3">
      <c r="A290" s="1"/>
      <c r="B290"/>
      <c r="C290" s="9"/>
      <c r="D290" s="37"/>
      <c r="E290" s="46"/>
      <c r="F290" s="46"/>
      <c r="G290" s="46"/>
      <c r="I290" s="30"/>
    </row>
    <row r="291" spans="1:10" s="2" customFormat="1" x14ac:dyDescent="0.3">
      <c r="A291" s="1"/>
      <c r="B291"/>
      <c r="C291" s="58"/>
      <c r="D291" s="9"/>
      <c r="E291" s="3"/>
      <c r="F291" s="3"/>
      <c r="G291" s="46"/>
      <c r="I291" s="30"/>
    </row>
    <row r="300" spans="1:10" s="34" customFormat="1" x14ac:dyDescent="0.3">
      <c r="A300" s="1"/>
      <c r="B300"/>
      <c r="C300" s="1"/>
      <c r="D300" s="7"/>
      <c r="E300" s="7"/>
      <c r="F300" s="7"/>
      <c r="G300" s="7"/>
      <c r="H300" s="2"/>
      <c r="J300"/>
    </row>
    <row r="301" spans="1:10" s="34" customFormat="1" x14ac:dyDescent="0.3">
      <c r="A301" s="1"/>
      <c r="B301"/>
      <c r="C301" s="1"/>
      <c r="D301" s="7"/>
      <c r="E301" s="7"/>
      <c r="F301" s="7"/>
      <c r="G301" s="7"/>
      <c r="H301" s="2"/>
      <c r="J301"/>
    </row>
    <row r="302" spans="1:10" s="34" customFormat="1" x14ac:dyDescent="0.3">
      <c r="A302" s="1"/>
      <c r="B302"/>
      <c r="C302" s="1"/>
      <c r="D302" s="7"/>
      <c r="E302" s="7"/>
      <c r="F302" s="7"/>
      <c r="G302" s="7"/>
      <c r="H302" s="2"/>
      <c r="J302"/>
    </row>
    <row r="303" spans="1:10" s="34" customFormat="1" x14ac:dyDescent="0.3">
      <c r="A303" s="1"/>
      <c r="B303"/>
      <c r="C303" s="1"/>
      <c r="D303" s="9"/>
      <c r="E303" s="9"/>
      <c r="F303" s="9"/>
      <c r="G303" s="9"/>
      <c r="H303"/>
      <c r="J303"/>
    </row>
    <row r="304" spans="1:10" s="34" customFormat="1" x14ac:dyDescent="0.3">
      <c r="A304" s="1"/>
      <c r="B304"/>
      <c r="C304" s="25"/>
      <c r="D304" s="9"/>
      <c r="E304" s="9"/>
      <c r="F304" s="9"/>
      <c r="G304" s="9"/>
      <c r="H304"/>
      <c r="J304"/>
    </row>
    <row r="305" spans="1:10" s="34" customFormat="1" x14ac:dyDescent="0.3">
      <c r="A305" s="1"/>
      <c r="B305"/>
      <c r="C305" s="1"/>
      <c r="D305" s="7"/>
      <c r="E305" s="7"/>
      <c r="F305" s="7"/>
      <c r="G305" s="7"/>
      <c r="H305" s="2"/>
      <c r="J305"/>
    </row>
    <row r="306" spans="1:10" s="34" customFormat="1" x14ac:dyDescent="0.3">
      <c r="A306" s="1"/>
      <c r="B306"/>
      <c r="C306" s="1"/>
      <c r="D306" s="7"/>
      <c r="E306" s="7"/>
      <c r="F306" s="7"/>
      <c r="G306" s="7"/>
      <c r="H306" s="2"/>
      <c r="J306"/>
    </row>
    <row r="307" spans="1:10" s="34" customFormat="1" x14ac:dyDescent="0.3">
      <c r="A307" s="1"/>
      <c r="B307"/>
      <c r="C307" s="1"/>
      <c r="D307" s="7"/>
      <c r="E307" s="7"/>
      <c r="F307" s="7"/>
      <c r="G307" s="7"/>
      <c r="H307" s="2"/>
      <c r="J307"/>
    </row>
  </sheetData>
  <autoFilter ref="A3:I282" xr:uid="{14422465-9AFE-4580-854D-1CD2E224FE76}"/>
  <mergeCells count="1">
    <mergeCell ref="A1:H1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AF290-C98B-4AF7-B4CA-86A802B5D48A}">
  <dimension ref="A1:J307"/>
  <sheetViews>
    <sheetView rightToLeft="1" zoomScale="87" zoomScaleNormal="87" workbookViewId="0">
      <pane ySplit="3" topLeftCell="A4" activePane="bottomLeft" state="frozen"/>
      <selection pane="bottomLeft" activeCell="G4" sqref="G4"/>
    </sheetView>
  </sheetViews>
  <sheetFormatPr defaultColWidth="8.58203125" defaultRowHeight="14" x14ac:dyDescent="0.3"/>
  <cols>
    <col min="1" max="1" width="9.08203125" style="1" customWidth="1"/>
    <col min="2" max="2" width="25.08203125" customWidth="1"/>
    <col min="3" max="3" width="50.58203125" style="1" customWidth="1"/>
    <col min="4" max="4" width="24.08203125" style="3" customWidth="1"/>
    <col min="5" max="6" width="19" style="3" customWidth="1"/>
    <col min="7" max="7" width="22.08203125" style="3" customWidth="1"/>
    <col min="8" max="8" width="16.58203125" style="2" hidden="1" customWidth="1"/>
    <col min="9" max="9" width="18.08203125" style="34" customWidth="1"/>
    <col min="10" max="10" width="8.58203125" customWidth="1"/>
    <col min="11" max="11" width="5.33203125" customWidth="1"/>
  </cols>
  <sheetData>
    <row r="1" spans="1:9" ht="35.25" customHeight="1" x14ac:dyDescent="0.3">
      <c r="A1" s="67" t="s">
        <v>234</v>
      </c>
      <c r="B1" s="67"/>
      <c r="C1" s="67"/>
      <c r="D1" s="67"/>
      <c r="E1" s="67"/>
      <c r="F1" s="67"/>
      <c r="G1" s="67"/>
      <c r="H1" s="66"/>
    </row>
    <row r="2" spans="1:9" ht="34.5" customHeight="1" thickBot="1" x14ac:dyDescent="0.35">
      <c r="D2" s="1"/>
      <c r="E2" s="1"/>
      <c r="F2" s="1"/>
      <c r="G2"/>
      <c r="H2"/>
    </row>
    <row r="3" spans="1:9" ht="14.5" thickBot="1" x14ac:dyDescent="0.35">
      <c r="A3" s="21" t="s">
        <v>0</v>
      </c>
      <c r="B3" s="22" t="s">
        <v>196</v>
      </c>
      <c r="C3" s="21" t="s">
        <v>1</v>
      </c>
      <c r="D3" s="23" t="s">
        <v>233</v>
      </c>
      <c r="E3" s="24" t="s">
        <v>288</v>
      </c>
      <c r="F3" s="24" t="s">
        <v>308</v>
      </c>
      <c r="G3" s="24" t="s">
        <v>235</v>
      </c>
      <c r="H3" s="44" t="s">
        <v>2</v>
      </c>
      <c r="I3" s="33" t="s">
        <v>2</v>
      </c>
    </row>
    <row r="4" spans="1:9" ht="14.5" thickBot="1" x14ac:dyDescent="0.35">
      <c r="A4" s="10">
        <v>1256</v>
      </c>
      <c r="B4" s="11" t="s">
        <v>198</v>
      </c>
      <c r="C4" s="5" t="s">
        <v>279</v>
      </c>
      <c r="D4" s="62">
        <v>12148.24</v>
      </c>
      <c r="E4" s="45">
        <v>759.26499999999999</v>
      </c>
      <c r="F4" s="55">
        <v>0</v>
      </c>
      <c r="G4" s="45">
        <v>11388.975</v>
      </c>
      <c r="H4" s="31">
        <v>44593</v>
      </c>
      <c r="I4" s="35">
        <v>44593</v>
      </c>
    </row>
    <row r="5" spans="1:9" ht="14.5" thickBot="1" x14ac:dyDescent="0.35">
      <c r="A5" s="10">
        <v>1321</v>
      </c>
      <c r="B5" s="11" t="s">
        <v>205</v>
      </c>
      <c r="C5" s="29" t="s">
        <v>289</v>
      </c>
      <c r="D5" s="62">
        <v>2069.3000000000002</v>
      </c>
      <c r="E5" s="45">
        <v>129.33125000000001</v>
      </c>
      <c r="F5" s="55">
        <v>0</v>
      </c>
      <c r="G5" s="45">
        <v>1939.9687500000002</v>
      </c>
      <c r="H5" s="32"/>
      <c r="I5" s="35">
        <v>46054</v>
      </c>
    </row>
    <row r="6" spans="1:9" ht="14.5" thickBot="1" x14ac:dyDescent="0.35">
      <c r="A6" s="16">
        <v>1311</v>
      </c>
      <c r="B6" s="11" t="s">
        <v>206</v>
      </c>
      <c r="C6" s="38" t="s">
        <v>269</v>
      </c>
      <c r="D6" s="62">
        <v>435.27</v>
      </c>
      <c r="E6" s="45">
        <v>27.204374999999999</v>
      </c>
      <c r="F6" s="55">
        <v>0</v>
      </c>
      <c r="G6" s="45">
        <v>408.06562499999995</v>
      </c>
      <c r="H6" s="32"/>
      <c r="I6" s="36">
        <v>45717</v>
      </c>
    </row>
    <row r="7" spans="1:9" ht="14.5" thickBot="1" x14ac:dyDescent="0.35">
      <c r="A7" s="10">
        <v>1179</v>
      </c>
      <c r="B7" s="11" t="s">
        <v>200</v>
      </c>
      <c r="C7" s="29" t="s">
        <v>3</v>
      </c>
      <c r="D7" s="62">
        <v>3677.77</v>
      </c>
      <c r="E7" s="45">
        <v>229.860625</v>
      </c>
      <c r="F7" s="55">
        <v>0</v>
      </c>
      <c r="G7" s="45">
        <v>3447.9093750000002</v>
      </c>
      <c r="H7" s="32">
        <v>43525</v>
      </c>
      <c r="I7" s="36">
        <v>43525</v>
      </c>
    </row>
    <row r="8" spans="1:9" ht="14.5" thickBot="1" x14ac:dyDescent="0.35">
      <c r="A8" s="10">
        <v>1333</v>
      </c>
      <c r="B8" s="11" t="s">
        <v>199</v>
      </c>
      <c r="C8" s="29" t="s">
        <v>301</v>
      </c>
      <c r="D8" s="62">
        <v>1498.11</v>
      </c>
      <c r="E8" s="45">
        <v>93.631874999999994</v>
      </c>
      <c r="F8" s="55">
        <v>0</v>
      </c>
      <c r="G8" s="45">
        <v>1404.4781249999999</v>
      </c>
      <c r="H8" s="32"/>
      <c r="I8" s="36">
        <v>46054</v>
      </c>
    </row>
    <row r="9" spans="1:9" ht="14.5" thickBot="1" x14ac:dyDescent="0.35">
      <c r="A9" s="10">
        <v>1259</v>
      </c>
      <c r="B9" s="11" t="s">
        <v>201</v>
      </c>
      <c r="C9" s="5" t="s">
        <v>191</v>
      </c>
      <c r="D9" s="62">
        <v>3129.98</v>
      </c>
      <c r="E9" s="45">
        <v>195.62375</v>
      </c>
      <c r="F9" s="55">
        <v>0</v>
      </c>
      <c r="G9" s="45">
        <v>2934.3562499999998</v>
      </c>
      <c r="H9" s="32">
        <v>44593</v>
      </c>
      <c r="I9" s="36">
        <v>44593</v>
      </c>
    </row>
    <row r="10" spans="1:9" ht="14.5" thickBot="1" x14ac:dyDescent="0.35">
      <c r="A10" s="10">
        <v>1105</v>
      </c>
      <c r="B10" s="11" t="s">
        <v>202</v>
      </c>
      <c r="C10" s="29" t="s">
        <v>286</v>
      </c>
      <c r="D10" s="62">
        <v>18933.740000000002</v>
      </c>
      <c r="E10" s="45">
        <v>1183.3587500000001</v>
      </c>
      <c r="F10" s="55">
        <v>0</v>
      </c>
      <c r="G10" s="45">
        <v>17750.381250000002</v>
      </c>
      <c r="H10" s="32">
        <v>41306</v>
      </c>
      <c r="I10" s="36">
        <v>41306</v>
      </c>
    </row>
    <row r="11" spans="1:9" ht="14.5" thickBot="1" x14ac:dyDescent="0.35">
      <c r="A11" s="10">
        <v>1169</v>
      </c>
      <c r="B11" s="11" t="s">
        <v>203</v>
      </c>
      <c r="C11" s="29" t="s">
        <v>280</v>
      </c>
      <c r="D11" s="62">
        <v>7045.21</v>
      </c>
      <c r="E11" s="45">
        <v>440.325625</v>
      </c>
      <c r="F11" s="55">
        <v>0</v>
      </c>
      <c r="G11" s="45">
        <v>6604.8843749999996</v>
      </c>
      <c r="H11" s="32">
        <v>43132</v>
      </c>
      <c r="I11" s="36">
        <v>43132</v>
      </c>
    </row>
    <row r="12" spans="1:9" ht="14.5" thickBot="1" x14ac:dyDescent="0.35">
      <c r="A12" s="16">
        <v>1319</v>
      </c>
      <c r="B12" s="11" t="s">
        <v>200</v>
      </c>
      <c r="C12" s="38" t="s">
        <v>277</v>
      </c>
      <c r="D12" s="62">
        <v>182.07</v>
      </c>
      <c r="E12" s="45">
        <v>11.379375</v>
      </c>
      <c r="F12" s="55">
        <v>0</v>
      </c>
      <c r="G12" s="45">
        <v>170.69062499999998</v>
      </c>
      <c r="H12" s="32"/>
      <c r="I12" s="36">
        <v>45717</v>
      </c>
    </row>
    <row r="13" spans="1:9" ht="14.5" thickBot="1" x14ac:dyDescent="0.35">
      <c r="A13" s="10">
        <v>1070</v>
      </c>
      <c r="B13" s="11" t="s">
        <v>204</v>
      </c>
      <c r="C13" s="29" t="s">
        <v>4</v>
      </c>
      <c r="D13" s="62">
        <v>3217.88</v>
      </c>
      <c r="E13" s="45">
        <v>201.11750000000001</v>
      </c>
      <c r="F13" s="55">
        <v>0</v>
      </c>
      <c r="G13" s="45">
        <v>3016.7625000000003</v>
      </c>
      <c r="H13" s="32">
        <v>40909</v>
      </c>
      <c r="I13" s="36">
        <v>40909</v>
      </c>
    </row>
    <row r="14" spans="1:9" ht="14.5" thickBot="1" x14ac:dyDescent="0.35">
      <c r="A14" s="10">
        <v>1145</v>
      </c>
      <c r="B14" s="11" t="s">
        <v>200</v>
      </c>
      <c r="C14" s="29" t="s">
        <v>236</v>
      </c>
      <c r="D14" s="62">
        <v>4230.17</v>
      </c>
      <c r="E14" s="45">
        <v>264.385625</v>
      </c>
      <c r="F14" s="55">
        <v>0</v>
      </c>
      <c r="G14" s="45">
        <v>3965.7843750000002</v>
      </c>
      <c r="H14" s="32">
        <v>42095</v>
      </c>
      <c r="I14" s="36">
        <v>42095</v>
      </c>
    </row>
    <row r="15" spans="1:9" ht="14.5" thickBot="1" x14ac:dyDescent="0.35">
      <c r="A15" s="10">
        <v>1113</v>
      </c>
      <c r="B15" s="11" t="s">
        <v>204</v>
      </c>
      <c r="C15" s="29" t="s">
        <v>5</v>
      </c>
      <c r="D15" s="62">
        <v>29626.63</v>
      </c>
      <c r="E15" s="45">
        <v>1851.6643750000001</v>
      </c>
      <c r="F15" s="55">
        <v>0</v>
      </c>
      <c r="G15" s="45">
        <v>27774.965625000001</v>
      </c>
      <c r="H15" s="32">
        <v>41306</v>
      </c>
      <c r="I15" s="36">
        <v>41306</v>
      </c>
    </row>
    <row r="16" spans="1:9" ht="14.5" thickBot="1" x14ac:dyDescent="0.35">
      <c r="A16" s="10">
        <v>1188</v>
      </c>
      <c r="B16" s="11" t="s">
        <v>199</v>
      </c>
      <c r="C16" s="29" t="s">
        <v>6</v>
      </c>
      <c r="D16" s="62">
        <v>4945.0600000000004</v>
      </c>
      <c r="E16" s="45">
        <v>309.06625000000003</v>
      </c>
      <c r="F16" s="55">
        <v>0</v>
      </c>
      <c r="G16" s="45">
        <v>4635.9937500000005</v>
      </c>
      <c r="H16" s="32">
        <v>43525</v>
      </c>
      <c r="I16" s="36">
        <v>43525</v>
      </c>
    </row>
    <row r="17" spans="1:9" ht="14.5" thickBot="1" x14ac:dyDescent="0.35">
      <c r="A17" s="10">
        <v>1019</v>
      </c>
      <c r="B17" s="11" t="s">
        <v>203</v>
      </c>
      <c r="C17" s="29" t="s">
        <v>7</v>
      </c>
      <c r="D17" s="62">
        <v>10434.27</v>
      </c>
      <c r="E17" s="45">
        <v>652.14187500000003</v>
      </c>
      <c r="F17" s="55">
        <v>0</v>
      </c>
      <c r="G17" s="45">
        <v>9782.1281250000011</v>
      </c>
      <c r="H17" s="32">
        <v>40148</v>
      </c>
      <c r="I17" s="36">
        <v>40148</v>
      </c>
    </row>
    <row r="18" spans="1:9" ht="14.5" thickBot="1" x14ac:dyDescent="0.35">
      <c r="A18" s="10">
        <v>1119</v>
      </c>
      <c r="B18" s="11" t="s">
        <v>203</v>
      </c>
      <c r="C18" s="29" t="s">
        <v>8</v>
      </c>
      <c r="D18" s="62">
        <v>4062.61</v>
      </c>
      <c r="E18" s="45">
        <v>253.91312500000001</v>
      </c>
      <c r="F18" s="55">
        <v>0</v>
      </c>
      <c r="G18" s="45">
        <v>3808.6968750000001</v>
      </c>
      <c r="H18" s="32">
        <v>41730</v>
      </c>
      <c r="I18" s="36">
        <v>41730</v>
      </c>
    </row>
    <row r="19" spans="1:9" ht="14.5" thickBot="1" x14ac:dyDescent="0.35">
      <c r="A19" s="10">
        <v>1108</v>
      </c>
      <c r="B19" s="11" t="s">
        <v>200</v>
      </c>
      <c r="C19" s="39" t="s">
        <v>208</v>
      </c>
      <c r="D19" s="62">
        <v>10028.89</v>
      </c>
      <c r="E19" s="45">
        <v>626.80562499999996</v>
      </c>
      <c r="F19" s="55">
        <v>0</v>
      </c>
      <c r="G19" s="45">
        <v>9402.0843749999985</v>
      </c>
      <c r="H19" s="32">
        <v>41306</v>
      </c>
      <c r="I19" s="36">
        <v>41306</v>
      </c>
    </row>
    <row r="20" spans="1:9" ht="14.5" thickBot="1" x14ac:dyDescent="0.35">
      <c r="A20" s="10">
        <v>1151</v>
      </c>
      <c r="B20" s="11" t="s">
        <v>203</v>
      </c>
      <c r="C20" s="29" t="s">
        <v>9</v>
      </c>
      <c r="D20" s="62">
        <v>4892.25</v>
      </c>
      <c r="E20" s="45">
        <v>305.765625</v>
      </c>
      <c r="F20" s="55">
        <v>0</v>
      </c>
      <c r="G20" s="45">
        <v>4586.484375</v>
      </c>
      <c r="H20" s="32">
        <v>42401</v>
      </c>
      <c r="I20" s="36">
        <v>42401</v>
      </c>
    </row>
    <row r="21" spans="1:9" ht="14.5" thickBot="1" x14ac:dyDescent="0.35">
      <c r="A21" s="10">
        <v>1148</v>
      </c>
      <c r="B21" s="11" t="s">
        <v>202</v>
      </c>
      <c r="C21" s="29" t="s">
        <v>10</v>
      </c>
      <c r="D21" s="62">
        <v>49204.14</v>
      </c>
      <c r="E21" s="45">
        <v>3075.25875</v>
      </c>
      <c r="F21" s="55">
        <v>0</v>
      </c>
      <c r="G21" s="45">
        <v>46128.881249999999</v>
      </c>
      <c r="H21" s="32">
        <v>42401</v>
      </c>
      <c r="I21" s="36">
        <v>42401</v>
      </c>
    </row>
    <row r="22" spans="1:9" ht="14.5" thickBot="1" x14ac:dyDescent="0.35">
      <c r="A22" s="10">
        <v>1338</v>
      </c>
      <c r="B22" s="11" t="s">
        <v>205</v>
      </c>
      <c r="C22" s="29" t="s">
        <v>306</v>
      </c>
      <c r="D22" s="62">
        <v>1922.68</v>
      </c>
      <c r="E22" s="45">
        <v>120.1675</v>
      </c>
      <c r="F22" s="55">
        <v>0</v>
      </c>
      <c r="G22" s="45">
        <v>1802.5125</v>
      </c>
      <c r="H22" s="32"/>
      <c r="I22" s="36">
        <v>46054</v>
      </c>
    </row>
    <row r="23" spans="1:9" ht="14.5" thickBot="1" x14ac:dyDescent="0.35">
      <c r="A23" s="10">
        <v>1203</v>
      </c>
      <c r="B23" s="11" t="s">
        <v>204</v>
      </c>
      <c r="C23" s="29" t="s">
        <v>146</v>
      </c>
      <c r="D23" s="62">
        <v>2246.16</v>
      </c>
      <c r="E23" s="45">
        <v>140.38499999999999</v>
      </c>
      <c r="F23" s="55">
        <v>0</v>
      </c>
      <c r="G23" s="45">
        <v>2105.7749999999996</v>
      </c>
      <c r="H23" s="32">
        <v>43891</v>
      </c>
      <c r="I23" s="36">
        <v>43891</v>
      </c>
    </row>
    <row r="24" spans="1:9" ht="14.5" thickBot="1" x14ac:dyDescent="0.35">
      <c r="A24" s="10">
        <v>1134</v>
      </c>
      <c r="B24" s="11" t="s">
        <v>205</v>
      </c>
      <c r="C24" s="29" t="s">
        <v>11</v>
      </c>
      <c r="D24" s="62">
        <v>20036.72</v>
      </c>
      <c r="E24" s="45">
        <v>1252.2950000000001</v>
      </c>
      <c r="F24" s="55">
        <v>0</v>
      </c>
      <c r="G24" s="45">
        <v>18784.425000000003</v>
      </c>
      <c r="H24" s="32">
        <v>42095</v>
      </c>
      <c r="I24" s="36">
        <v>42095</v>
      </c>
    </row>
    <row r="25" spans="1:9" ht="14.5" thickBot="1" x14ac:dyDescent="0.35">
      <c r="A25" s="10">
        <v>1206</v>
      </c>
      <c r="B25" s="11" t="s">
        <v>203</v>
      </c>
      <c r="C25" s="29" t="s">
        <v>144</v>
      </c>
      <c r="D25" s="62">
        <v>4865.51</v>
      </c>
      <c r="E25" s="45">
        <v>304.09437500000001</v>
      </c>
      <c r="F25" s="55">
        <v>0</v>
      </c>
      <c r="G25" s="45">
        <v>4561.4156250000005</v>
      </c>
      <c r="H25" s="32">
        <v>43891</v>
      </c>
      <c r="I25" s="36">
        <v>43891</v>
      </c>
    </row>
    <row r="26" spans="1:9" ht="14.5" thickBot="1" x14ac:dyDescent="0.35">
      <c r="A26" s="10">
        <v>1161</v>
      </c>
      <c r="B26" s="11" t="s">
        <v>205</v>
      </c>
      <c r="C26" s="29" t="s">
        <v>12</v>
      </c>
      <c r="D26" s="62">
        <v>21603.03</v>
      </c>
      <c r="E26" s="45">
        <v>1350.1893749999999</v>
      </c>
      <c r="F26" s="55">
        <v>0</v>
      </c>
      <c r="G26" s="45">
        <v>20252.840624999997</v>
      </c>
      <c r="H26" s="32">
        <v>42767</v>
      </c>
      <c r="I26" s="36">
        <v>42767</v>
      </c>
    </row>
    <row r="27" spans="1:9" ht="14.5" thickBot="1" x14ac:dyDescent="0.35">
      <c r="A27" s="16">
        <v>1305</v>
      </c>
      <c r="B27" s="11" t="s">
        <v>200</v>
      </c>
      <c r="C27" s="40" t="s">
        <v>263</v>
      </c>
      <c r="D27" s="62">
        <v>186.58</v>
      </c>
      <c r="E27" s="45">
        <v>11.661250000000001</v>
      </c>
      <c r="F27" s="55">
        <v>0</v>
      </c>
      <c r="G27" s="45">
        <v>174.91875000000002</v>
      </c>
      <c r="H27" s="32"/>
      <c r="I27" s="36">
        <v>45717</v>
      </c>
    </row>
    <row r="28" spans="1:9" ht="14.5" thickBot="1" x14ac:dyDescent="0.35">
      <c r="A28" s="10">
        <v>1221</v>
      </c>
      <c r="B28" s="11" t="s">
        <v>205</v>
      </c>
      <c r="C28" s="5" t="s">
        <v>158</v>
      </c>
      <c r="D28" s="62">
        <v>2878.04</v>
      </c>
      <c r="E28" s="45">
        <v>179.8775</v>
      </c>
      <c r="F28" s="55">
        <v>0</v>
      </c>
      <c r="G28" s="45">
        <v>2698.1624999999999</v>
      </c>
      <c r="H28" s="32">
        <v>44270</v>
      </c>
      <c r="I28" s="36">
        <v>44270</v>
      </c>
    </row>
    <row r="29" spans="1:9" ht="14.5" thickBot="1" x14ac:dyDescent="0.35">
      <c r="A29" s="10">
        <v>1004</v>
      </c>
      <c r="B29" s="11" t="s">
        <v>200</v>
      </c>
      <c r="C29" s="29" t="s">
        <v>287</v>
      </c>
      <c r="D29" s="62">
        <v>13083.16</v>
      </c>
      <c r="E29" s="45">
        <v>817.69749999999999</v>
      </c>
      <c r="F29" s="55">
        <v>0</v>
      </c>
      <c r="G29" s="45">
        <v>12265.4625</v>
      </c>
      <c r="H29" s="32">
        <v>40148</v>
      </c>
      <c r="I29" s="36">
        <v>40148</v>
      </c>
    </row>
    <row r="30" spans="1:9" ht="14.5" thickBot="1" x14ac:dyDescent="0.35">
      <c r="A30" s="10">
        <v>1269</v>
      </c>
      <c r="B30" s="11" t="s">
        <v>197</v>
      </c>
      <c r="C30" s="5" t="s">
        <v>212</v>
      </c>
      <c r="D30" s="62">
        <v>5186.96</v>
      </c>
      <c r="E30" s="45">
        <v>324.185</v>
      </c>
      <c r="F30" s="55">
        <v>0</v>
      </c>
      <c r="G30" s="45">
        <v>4862.7749999999996</v>
      </c>
      <c r="H30" s="32">
        <v>44958</v>
      </c>
      <c r="I30" s="36">
        <v>44958</v>
      </c>
    </row>
    <row r="31" spans="1:9" ht="14.5" thickBot="1" x14ac:dyDescent="0.35">
      <c r="A31" s="10">
        <v>1025</v>
      </c>
      <c r="B31" s="11" t="s">
        <v>197</v>
      </c>
      <c r="C31" s="29" t="s">
        <v>13</v>
      </c>
      <c r="D31" s="62">
        <v>5158.37</v>
      </c>
      <c r="E31" s="45">
        <v>322.39812499999999</v>
      </c>
      <c r="F31" s="55">
        <v>0</v>
      </c>
      <c r="G31" s="45">
        <v>4835.9718750000002</v>
      </c>
      <c r="H31" s="32">
        <v>40148</v>
      </c>
      <c r="I31" s="36">
        <v>40148</v>
      </c>
    </row>
    <row r="32" spans="1:9" ht="14.5" thickBot="1" x14ac:dyDescent="0.35">
      <c r="A32" s="10">
        <v>1270</v>
      </c>
      <c r="B32" s="11" t="s">
        <v>200</v>
      </c>
      <c r="C32" s="5" t="s">
        <v>213</v>
      </c>
      <c r="D32" s="62">
        <v>4121.09</v>
      </c>
      <c r="E32" s="45">
        <v>257.56812500000001</v>
      </c>
      <c r="F32" s="55">
        <v>0</v>
      </c>
      <c r="G32" s="45">
        <v>3863.5218750000004</v>
      </c>
      <c r="H32" s="32">
        <v>44958</v>
      </c>
      <c r="I32" s="36">
        <v>44958</v>
      </c>
    </row>
    <row r="33" spans="1:9" ht="14.5" thickBot="1" x14ac:dyDescent="0.35">
      <c r="A33" s="10">
        <v>1150</v>
      </c>
      <c r="B33" s="11" t="s">
        <v>204</v>
      </c>
      <c r="C33" s="29" t="s">
        <v>14</v>
      </c>
      <c r="D33" s="62">
        <v>3074.84</v>
      </c>
      <c r="E33" s="45">
        <v>192.17750000000001</v>
      </c>
      <c r="F33" s="55">
        <v>0</v>
      </c>
      <c r="G33" s="45">
        <v>2882.6625000000004</v>
      </c>
      <c r="H33" s="32">
        <v>42401</v>
      </c>
      <c r="I33" s="36">
        <v>42401</v>
      </c>
    </row>
    <row r="34" spans="1:9" ht="14.5" thickBot="1" x14ac:dyDescent="0.35">
      <c r="A34" s="10">
        <v>1003</v>
      </c>
      <c r="B34" s="11" t="s">
        <v>206</v>
      </c>
      <c r="C34" s="29" t="s">
        <v>15</v>
      </c>
      <c r="D34" s="62">
        <v>4220.6400000000003</v>
      </c>
      <c r="E34" s="45">
        <v>263.79000000000002</v>
      </c>
      <c r="F34" s="55">
        <v>0</v>
      </c>
      <c r="G34" s="45">
        <v>3956.8500000000004</v>
      </c>
      <c r="H34" s="32">
        <v>40148</v>
      </c>
      <c r="I34" s="36">
        <v>40148</v>
      </c>
    </row>
    <row r="35" spans="1:9" ht="14.5" thickBot="1" x14ac:dyDescent="0.35">
      <c r="A35" s="10">
        <v>1042</v>
      </c>
      <c r="B35" s="11" t="s">
        <v>200</v>
      </c>
      <c r="C35" s="29" t="s">
        <v>16</v>
      </c>
      <c r="D35" s="62">
        <v>26713.42</v>
      </c>
      <c r="E35" s="45">
        <v>1669.5887499999999</v>
      </c>
      <c r="F35" s="55">
        <v>0</v>
      </c>
      <c r="G35" s="45">
        <v>25043.831249999999</v>
      </c>
      <c r="H35" s="32">
        <v>40148</v>
      </c>
      <c r="I35" s="36">
        <v>40148</v>
      </c>
    </row>
    <row r="36" spans="1:9" ht="14.5" thickBot="1" x14ac:dyDescent="0.35">
      <c r="A36" s="10">
        <v>1167</v>
      </c>
      <c r="B36" s="11" t="s">
        <v>200</v>
      </c>
      <c r="C36" s="29" t="s">
        <v>17</v>
      </c>
      <c r="D36" s="62">
        <v>228.58</v>
      </c>
      <c r="E36" s="45">
        <v>14.286250000000001</v>
      </c>
      <c r="F36" s="55">
        <v>0</v>
      </c>
      <c r="G36" s="45">
        <v>214.29375000000002</v>
      </c>
      <c r="H36" s="32">
        <v>43132</v>
      </c>
      <c r="I36" s="36">
        <v>43132</v>
      </c>
    </row>
    <row r="37" spans="1:9" ht="14.5" thickBot="1" x14ac:dyDescent="0.35">
      <c r="A37" s="10">
        <v>1328</v>
      </c>
      <c r="B37" s="11" t="s">
        <v>207</v>
      </c>
      <c r="C37" s="29" t="s">
        <v>296</v>
      </c>
      <c r="D37" s="62">
        <v>1993.8</v>
      </c>
      <c r="E37" s="45">
        <v>124.6125</v>
      </c>
      <c r="F37" s="55">
        <v>0</v>
      </c>
      <c r="G37" s="45">
        <v>1869.1875</v>
      </c>
      <c r="H37" s="32"/>
      <c r="I37" s="36">
        <v>46054</v>
      </c>
    </row>
    <row r="38" spans="1:9" ht="14.5" thickBot="1" x14ac:dyDescent="0.35">
      <c r="A38" s="10">
        <v>1088</v>
      </c>
      <c r="B38" s="11" t="s">
        <v>200</v>
      </c>
      <c r="C38" s="29" t="s">
        <v>18</v>
      </c>
      <c r="D38" s="62">
        <v>6519.84</v>
      </c>
      <c r="E38" s="45">
        <v>407.49</v>
      </c>
      <c r="F38" s="55">
        <v>0</v>
      </c>
      <c r="G38" s="45">
        <v>6112.35</v>
      </c>
      <c r="H38" s="32">
        <v>40909</v>
      </c>
      <c r="I38" s="36">
        <v>40909</v>
      </c>
    </row>
    <row r="39" spans="1:9" ht="14.5" thickBot="1" x14ac:dyDescent="0.35">
      <c r="A39" s="10">
        <v>1143</v>
      </c>
      <c r="B39" s="11" t="s">
        <v>200</v>
      </c>
      <c r="C39" s="29" t="s">
        <v>19</v>
      </c>
      <c r="D39" s="62">
        <v>4897.2</v>
      </c>
      <c r="E39" s="45">
        <v>306.07499999999999</v>
      </c>
      <c r="F39" s="55">
        <v>0</v>
      </c>
      <c r="G39" s="45">
        <v>4591.125</v>
      </c>
      <c r="H39" s="32">
        <v>42095</v>
      </c>
      <c r="I39" s="36">
        <v>42095</v>
      </c>
    </row>
    <row r="40" spans="1:9" ht="14.5" thickBot="1" x14ac:dyDescent="0.35">
      <c r="A40" s="10">
        <v>1228</v>
      </c>
      <c r="B40" s="11" t="s">
        <v>203</v>
      </c>
      <c r="C40" s="5" t="s">
        <v>165</v>
      </c>
      <c r="D40" s="62">
        <v>4812.32</v>
      </c>
      <c r="E40" s="45">
        <v>300.77</v>
      </c>
      <c r="F40" s="55">
        <v>0</v>
      </c>
      <c r="G40" s="45">
        <v>4511.5499999999993</v>
      </c>
      <c r="H40" s="32">
        <v>44270</v>
      </c>
      <c r="I40" s="36">
        <v>44270</v>
      </c>
    </row>
    <row r="41" spans="1:9" ht="14.5" thickBot="1" x14ac:dyDescent="0.35">
      <c r="A41" s="10">
        <v>1132</v>
      </c>
      <c r="B41" s="11" t="s">
        <v>200</v>
      </c>
      <c r="C41" s="29" t="s">
        <v>20</v>
      </c>
      <c r="D41" s="62">
        <v>3918.69</v>
      </c>
      <c r="E41" s="45">
        <v>244.918125</v>
      </c>
      <c r="F41" s="55">
        <v>0</v>
      </c>
      <c r="G41" s="45">
        <v>3673.7718749999999</v>
      </c>
      <c r="H41" s="32">
        <v>41730</v>
      </c>
      <c r="I41" s="36">
        <v>41730</v>
      </c>
    </row>
    <row r="42" spans="1:9" ht="14.5" thickBot="1" x14ac:dyDescent="0.35">
      <c r="A42" s="10">
        <v>1198</v>
      </c>
      <c r="B42" s="11" t="s">
        <v>205</v>
      </c>
      <c r="C42" s="29" t="s">
        <v>149</v>
      </c>
      <c r="D42" s="62">
        <v>4330.1000000000004</v>
      </c>
      <c r="E42" s="45">
        <v>270.63125000000002</v>
      </c>
      <c r="F42" s="55">
        <v>0</v>
      </c>
      <c r="G42" s="45">
        <v>4059.4687500000005</v>
      </c>
      <c r="H42" s="32">
        <v>43891</v>
      </c>
      <c r="I42" s="36">
        <v>43891</v>
      </c>
    </row>
    <row r="43" spans="1:9" ht="14.5" thickBot="1" x14ac:dyDescent="0.35">
      <c r="A43" s="10">
        <v>1191</v>
      </c>
      <c r="B43" s="11" t="s">
        <v>207</v>
      </c>
      <c r="C43" s="29" t="s">
        <v>22</v>
      </c>
      <c r="D43" s="62">
        <v>3368.73</v>
      </c>
      <c r="E43" s="45">
        <v>210.545625</v>
      </c>
      <c r="F43" s="55">
        <v>0</v>
      </c>
      <c r="G43" s="45">
        <v>3158.1843749999998</v>
      </c>
      <c r="H43" s="32">
        <v>43525</v>
      </c>
      <c r="I43" s="36">
        <v>43525</v>
      </c>
    </row>
    <row r="44" spans="1:9" ht="14.5" thickBot="1" x14ac:dyDescent="0.35">
      <c r="A44" s="10">
        <v>1005</v>
      </c>
      <c r="B44" s="11" t="s">
        <v>200</v>
      </c>
      <c r="C44" s="29" t="s">
        <v>23</v>
      </c>
      <c r="D44" s="62">
        <v>7799.86</v>
      </c>
      <c r="E44" s="45">
        <v>487.49124999999998</v>
      </c>
      <c r="F44" s="55">
        <v>0</v>
      </c>
      <c r="G44" s="45">
        <v>7312.3687499999996</v>
      </c>
      <c r="H44" s="32">
        <v>40148</v>
      </c>
      <c r="I44" s="36">
        <v>40148</v>
      </c>
    </row>
    <row r="45" spans="1:9" ht="14.5" thickBot="1" x14ac:dyDescent="0.35">
      <c r="A45" s="10">
        <v>1131</v>
      </c>
      <c r="B45" s="11" t="s">
        <v>206</v>
      </c>
      <c r="C45" s="29" t="s">
        <v>24</v>
      </c>
      <c r="D45" s="62">
        <v>14727.18</v>
      </c>
      <c r="E45" s="45">
        <v>920.44875000000002</v>
      </c>
      <c r="F45" s="55">
        <v>0</v>
      </c>
      <c r="G45" s="45">
        <v>13806.731250000001</v>
      </c>
      <c r="H45" s="32">
        <v>41760</v>
      </c>
      <c r="I45" s="36">
        <v>41760</v>
      </c>
    </row>
    <row r="46" spans="1:9" ht="14.5" thickBot="1" x14ac:dyDescent="0.35">
      <c r="A46" s="10">
        <v>1159</v>
      </c>
      <c r="B46" s="11" t="s">
        <v>200</v>
      </c>
      <c r="C46" s="29" t="s">
        <v>25</v>
      </c>
      <c r="D46" s="62">
        <v>4516.6400000000003</v>
      </c>
      <c r="E46" s="45">
        <v>282.29000000000002</v>
      </c>
      <c r="F46" s="55">
        <v>0</v>
      </c>
      <c r="G46" s="45">
        <v>4234.3500000000004</v>
      </c>
      <c r="H46" s="32">
        <v>42767</v>
      </c>
      <c r="I46" s="36">
        <v>42767</v>
      </c>
    </row>
    <row r="47" spans="1:9" ht="14.5" thickBot="1" x14ac:dyDescent="0.35">
      <c r="A47" s="10">
        <v>1158</v>
      </c>
      <c r="B47" s="11" t="s">
        <v>201</v>
      </c>
      <c r="C47" s="29" t="s">
        <v>26</v>
      </c>
      <c r="D47" s="62">
        <v>2482.6999999999998</v>
      </c>
      <c r="E47" s="45">
        <v>155.16874999999999</v>
      </c>
      <c r="F47" s="55">
        <v>0</v>
      </c>
      <c r="G47" s="45">
        <v>1.2499999997999112E-3</v>
      </c>
      <c r="H47" s="32">
        <v>42767</v>
      </c>
      <c r="I47" s="36">
        <v>42767</v>
      </c>
    </row>
    <row r="48" spans="1:9" ht="14.5" thickBot="1" x14ac:dyDescent="0.35">
      <c r="A48" s="10">
        <v>1271</v>
      </c>
      <c r="B48" s="11" t="s">
        <v>230</v>
      </c>
      <c r="C48" s="5" t="s">
        <v>214</v>
      </c>
      <c r="D48" s="62">
        <v>294.73</v>
      </c>
      <c r="E48" s="45">
        <v>18.420625000000001</v>
      </c>
      <c r="F48" s="55">
        <v>0</v>
      </c>
      <c r="G48" s="45">
        <v>276.30937500000005</v>
      </c>
      <c r="H48" s="32">
        <v>44958</v>
      </c>
      <c r="I48" s="36">
        <v>44958</v>
      </c>
    </row>
    <row r="49" spans="1:9" ht="14.5" thickBot="1" x14ac:dyDescent="0.35">
      <c r="A49" s="10">
        <v>1043</v>
      </c>
      <c r="B49" s="11" t="s">
        <v>200</v>
      </c>
      <c r="C49" s="29" t="s">
        <v>27</v>
      </c>
      <c r="D49" s="62">
        <v>10888</v>
      </c>
      <c r="E49" s="45">
        <v>680.5</v>
      </c>
      <c r="F49" s="55">
        <v>0</v>
      </c>
      <c r="G49" s="45">
        <v>10207.5</v>
      </c>
      <c r="H49" s="32">
        <v>40148</v>
      </c>
      <c r="I49" s="36">
        <v>40148</v>
      </c>
    </row>
    <row r="50" spans="1:9" ht="14.5" thickBot="1" x14ac:dyDescent="0.35">
      <c r="A50" s="10">
        <v>1325</v>
      </c>
      <c r="B50" s="11" t="s">
        <v>199</v>
      </c>
      <c r="C50" s="29" t="s">
        <v>293</v>
      </c>
      <c r="D50" s="62">
        <v>1536.79</v>
      </c>
      <c r="E50" s="45">
        <v>96.049374999999998</v>
      </c>
      <c r="F50" s="55">
        <v>0</v>
      </c>
      <c r="G50" s="45">
        <v>1440.7406249999999</v>
      </c>
      <c r="H50" s="32"/>
      <c r="I50" s="36">
        <v>46054</v>
      </c>
    </row>
    <row r="51" spans="1:9" ht="14.5" thickBot="1" x14ac:dyDescent="0.35">
      <c r="A51" s="10">
        <v>1172</v>
      </c>
      <c r="B51" s="11" t="s">
        <v>202</v>
      </c>
      <c r="C51" s="29" t="s">
        <v>28</v>
      </c>
      <c r="D51" s="62">
        <v>4848.42</v>
      </c>
      <c r="E51" s="45">
        <v>303.02625</v>
      </c>
      <c r="F51" s="55">
        <v>0</v>
      </c>
      <c r="G51" s="45">
        <v>4545.3937500000002</v>
      </c>
      <c r="H51" s="32">
        <v>43132</v>
      </c>
      <c r="I51" s="36">
        <v>43132</v>
      </c>
    </row>
    <row r="52" spans="1:9" ht="14.5" thickBot="1" x14ac:dyDescent="0.35">
      <c r="A52" s="10">
        <v>1006</v>
      </c>
      <c r="B52" s="11" t="s">
        <v>200</v>
      </c>
      <c r="C52" s="29" t="s">
        <v>29</v>
      </c>
      <c r="D52" s="62">
        <v>11162.82</v>
      </c>
      <c r="E52" s="45">
        <v>697.67624999999998</v>
      </c>
      <c r="F52" s="55">
        <v>0</v>
      </c>
      <c r="G52" s="45">
        <v>10465.143749999999</v>
      </c>
      <c r="H52" s="32">
        <v>40148</v>
      </c>
      <c r="I52" s="36">
        <v>40148</v>
      </c>
    </row>
    <row r="53" spans="1:9" ht="14.5" thickBot="1" x14ac:dyDescent="0.35">
      <c r="A53" s="10">
        <v>1178</v>
      </c>
      <c r="B53" s="11" t="s">
        <v>201</v>
      </c>
      <c r="C53" s="29" t="s">
        <v>30</v>
      </c>
      <c r="D53" s="62">
        <v>7388.93</v>
      </c>
      <c r="E53" s="45">
        <v>461.80812500000002</v>
      </c>
      <c r="F53" s="55">
        <v>0</v>
      </c>
      <c r="G53" s="45">
        <v>6927.1218750000007</v>
      </c>
      <c r="H53" s="32">
        <v>43435</v>
      </c>
      <c r="I53" s="36">
        <v>43435</v>
      </c>
    </row>
    <row r="54" spans="1:9" ht="14.5" thickBot="1" x14ac:dyDescent="0.35">
      <c r="A54" s="10">
        <v>1007</v>
      </c>
      <c r="B54" s="11" t="s">
        <v>200</v>
      </c>
      <c r="C54" s="29" t="s">
        <v>31</v>
      </c>
      <c r="D54" s="62">
        <v>4247.1400000000003</v>
      </c>
      <c r="E54" s="45">
        <v>265.44625000000002</v>
      </c>
      <c r="F54" s="55">
        <v>0</v>
      </c>
      <c r="G54" s="45">
        <v>3981.6937500000004</v>
      </c>
      <c r="H54" s="32">
        <v>40179</v>
      </c>
      <c r="I54" s="36">
        <v>40179</v>
      </c>
    </row>
    <row r="55" spans="1:9" ht="14.5" thickBot="1" x14ac:dyDescent="0.35">
      <c r="A55" s="10">
        <v>1045</v>
      </c>
      <c r="B55" s="11" t="s">
        <v>203</v>
      </c>
      <c r="C55" s="29" t="s">
        <v>32</v>
      </c>
      <c r="D55" s="62">
        <v>4305.9799999999996</v>
      </c>
      <c r="E55" s="45">
        <v>269.12374999999997</v>
      </c>
      <c r="F55" s="55">
        <v>0</v>
      </c>
      <c r="G55" s="45">
        <v>4036.8562499999998</v>
      </c>
      <c r="H55" s="32">
        <v>40238</v>
      </c>
      <c r="I55" s="36">
        <v>40238</v>
      </c>
    </row>
    <row r="56" spans="1:9" ht="14.5" thickBot="1" x14ac:dyDescent="0.35">
      <c r="A56" s="10">
        <v>1052</v>
      </c>
      <c r="B56" s="11" t="s">
        <v>200</v>
      </c>
      <c r="C56" s="29" t="s">
        <v>33</v>
      </c>
      <c r="D56" s="62">
        <v>5036.7700000000004</v>
      </c>
      <c r="E56" s="45">
        <v>314.79812500000003</v>
      </c>
      <c r="F56" s="55">
        <v>0</v>
      </c>
      <c r="G56" s="45">
        <v>4721.9718750000002</v>
      </c>
      <c r="H56" s="32">
        <v>42095</v>
      </c>
      <c r="I56" s="36">
        <v>42095</v>
      </c>
    </row>
    <row r="57" spans="1:9" ht="14.5" thickBot="1" x14ac:dyDescent="0.35">
      <c r="A57" s="10">
        <v>1304</v>
      </c>
      <c r="B57" s="11" t="s">
        <v>200</v>
      </c>
      <c r="C57" s="5" t="s">
        <v>253</v>
      </c>
      <c r="D57" s="62">
        <v>786.75</v>
      </c>
      <c r="E57" s="45">
        <v>49.171875</v>
      </c>
      <c r="F57" s="55">
        <v>0</v>
      </c>
      <c r="G57" s="45">
        <v>737.578125</v>
      </c>
      <c r="H57" s="32">
        <v>45323</v>
      </c>
      <c r="I57" s="36">
        <v>45323</v>
      </c>
    </row>
    <row r="58" spans="1:9" ht="14.5" thickBot="1" x14ac:dyDescent="0.35">
      <c r="A58" s="10">
        <v>1089</v>
      </c>
      <c r="B58" s="11" t="s">
        <v>200</v>
      </c>
      <c r="C58" s="29" t="s">
        <v>34</v>
      </c>
      <c r="D58" s="62">
        <v>6893.03</v>
      </c>
      <c r="E58" s="45">
        <v>430.81437499999998</v>
      </c>
      <c r="F58" s="55">
        <v>0</v>
      </c>
      <c r="G58" s="45">
        <v>6462.2156249999998</v>
      </c>
      <c r="H58" s="32">
        <v>40909</v>
      </c>
      <c r="I58" s="36">
        <v>40909</v>
      </c>
    </row>
    <row r="59" spans="1:9" ht="14.5" thickBot="1" x14ac:dyDescent="0.35">
      <c r="A59" s="10">
        <v>1021</v>
      </c>
      <c r="B59" s="11" t="s">
        <v>203</v>
      </c>
      <c r="C59" s="29" t="s">
        <v>35</v>
      </c>
      <c r="D59" s="62">
        <v>9955.6200000000008</v>
      </c>
      <c r="E59" s="45">
        <v>622.22625000000005</v>
      </c>
      <c r="F59" s="55">
        <v>0</v>
      </c>
      <c r="G59" s="45">
        <v>9333.3937500000011</v>
      </c>
      <c r="H59" s="32">
        <v>40148</v>
      </c>
      <c r="I59" s="36">
        <v>40148</v>
      </c>
    </row>
    <row r="60" spans="1:9" ht="14.5" thickBot="1" x14ac:dyDescent="0.35">
      <c r="A60" s="10">
        <v>1196</v>
      </c>
      <c r="B60" s="11" t="s">
        <v>200</v>
      </c>
      <c r="C60" s="29" t="s">
        <v>150</v>
      </c>
      <c r="D60" s="62">
        <v>4147.95</v>
      </c>
      <c r="E60" s="45">
        <v>259.24687499999999</v>
      </c>
      <c r="F60" s="55">
        <v>0</v>
      </c>
      <c r="G60" s="45">
        <v>3888.703125</v>
      </c>
      <c r="H60" s="32">
        <v>43891</v>
      </c>
      <c r="I60" s="36">
        <v>43891</v>
      </c>
    </row>
    <row r="61" spans="1:9" ht="14.5" thickBot="1" x14ac:dyDescent="0.35">
      <c r="A61" s="10">
        <v>1118</v>
      </c>
      <c r="B61" s="11" t="s">
        <v>203</v>
      </c>
      <c r="C61" s="29" t="s">
        <v>36</v>
      </c>
      <c r="D61" s="62">
        <v>4255.83</v>
      </c>
      <c r="E61" s="45">
        <v>265.989375</v>
      </c>
      <c r="F61" s="55">
        <v>0</v>
      </c>
      <c r="G61" s="45">
        <v>3989.8406249999998</v>
      </c>
      <c r="H61" s="32">
        <v>41730</v>
      </c>
      <c r="I61" s="36">
        <v>41730</v>
      </c>
    </row>
    <row r="62" spans="1:9" ht="14.5" thickBot="1" x14ac:dyDescent="0.35">
      <c r="A62" s="10">
        <v>1116</v>
      </c>
      <c r="B62" s="11" t="s">
        <v>203</v>
      </c>
      <c r="C62" s="29" t="s">
        <v>37</v>
      </c>
      <c r="D62" s="62">
        <v>3873.34</v>
      </c>
      <c r="E62" s="45">
        <v>242.08375000000001</v>
      </c>
      <c r="F62" s="55">
        <v>0</v>
      </c>
      <c r="G62" s="45">
        <v>3631.2562500000004</v>
      </c>
      <c r="H62" s="32">
        <v>41730</v>
      </c>
      <c r="I62" s="36">
        <v>41730</v>
      </c>
    </row>
    <row r="63" spans="1:9" ht="14.5" thickBot="1" x14ac:dyDescent="0.35">
      <c r="A63" s="10">
        <v>1266</v>
      </c>
      <c r="B63" s="11" t="s">
        <v>204</v>
      </c>
      <c r="C63" s="5" t="s">
        <v>210</v>
      </c>
      <c r="D63" s="62">
        <v>491.54</v>
      </c>
      <c r="E63" s="45">
        <v>30.721250000000001</v>
      </c>
      <c r="F63" s="55">
        <v>0</v>
      </c>
      <c r="G63" s="45">
        <v>460.81875000000002</v>
      </c>
      <c r="H63" s="32">
        <v>44958</v>
      </c>
      <c r="I63" s="36">
        <v>44958</v>
      </c>
    </row>
    <row r="64" spans="1:9" ht="14.5" thickBot="1" x14ac:dyDescent="0.35">
      <c r="A64" s="10">
        <v>1110</v>
      </c>
      <c r="B64" s="11" t="s">
        <v>205</v>
      </c>
      <c r="C64" s="29" t="s">
        <v>255</v>
      </c>
      <c r="D64" s="62">
        <v>3721.29</v>
      </c>
      <c r="E64" s="45">
        <v>232.580625</v>
      </c>
      <c r="F64" s="55">
        <v>0</v>
      </c>
      <c r="G64" s="45">
        <v>3488.7093749999999</v>
      </c>
      <c r="H64" s="32">
        <v>41306</v>
      </c>
      <c r="I64" s="36">
        <v>41306</v>
      </c>
    </row>
    <row r="65" spans="1:9" ht="14.5" thickBot="1" x14ac:dyDescent="0.35">
      <c r="A65" s="16">
        <v>1307</v>
      </c>
      <c r="B65" s="11" t="s">
        <v>200</v>
      </c>
      <c r="C65" s="40" t="s">
        <v>265</v>
      </c>
      <c r="D65" s="62">
        <v>96.46</v>
      </c>
      <c r="E65" s="45">
        <v>6.0287499999999996</v>
      </c>
      <c r="F65" s="55">
        <v>0</v>
      </c>
      <c r="G65" s="45">
        <v>90.431249999999991</v>
      </c>
      <c r="H65" s="32"/>
      <c r="I65" s="36">
        <v>45717</v>
      </c>
    </row>
    <row r="66" spans="1:9" ht="14.5" thickBot="1" x14ac:dyDescent="0.35">
      <c r="A66" s="10">
        <v>1051</v>
      </c>
      <c r="B66" s="11" t="s">
        <v>202</v>
      </c>
      <c r="C66" s="29" t="s">
        <v>38</v>
      </c>
      <c r="D66" s="62">
        <v>18959.990000000002</v>
      </c>
      <c r="E66" s="45">
        <v>1184.9993750000001</v>
      </c>
      <c r="F66" s="55">
        <v>0</v>
      </c>
      <c r="G66" s="45">
        <v>17774.990625000002</v>
      </c>
      <c r="H66" s="32">
        <v>41730</v>
      </c>
      <c r="I66" s="36">
        <v>41730</v>
      </c>
    </row>
    <row r="67" spans="1:9" ht="14.5" thickBot="1" x14ac:dyDescent="0.35">
      <c r="A67" s="10">
        <v>1176</v>
      </c>
      <c r="B67" s="11" t="s">
        <v>203</v>
      </c>
      <c r="C67" s="29" t="s">
        <v>39</v>
      </c>
      <c r="D67" s="62">
        <v>4361.34</v>
      </c>
      <c r="E67" s="45">
        <v>272.58375000000001</v>
      </c>
      <c r="F67" s="55">
        <v>0</v>
      </c>
      <c r="G67" s="45">
        <v>4088.7562500000004</v>
      </c>
      <c r="H67" s="32">
        <v>43132</v>
      </c>
      <c r="I67" s="36">
        <v>43132</v>
      </c>
    </row>
    <row r="68" spans="1:9" ht="14.5" thickBot="1" x14ac:dyDescent="0.35">
      <c r="A68" s="10">
        <v>1272</v>
      </c>
      <c r="B68" s="11" t="s">
        <v>202</v>
      </c>
      <c r="C68" s="5" t="s">
        <v>215</v>
      </c>
      <c r="D68" s="62">
        <v>378.58</v>
      </c>
      <c r="E68" s="45">
        <v>23.661249999999999</v>
      </c>
      <c r="F68" s="55">
        <v>0</v>
      </c>
      <c r="G68" s="45">
        <v>354.91874999999999</v>
      </c>
      <c r="H68" s="32">
        <v>44958</v>
      </c>
      <c r="I68" s="36">
        <v>44958</v>
      </c>
    </row>
    <row r="69" spans="1:9" ht="14.5" thickBot="1" x14ac:dyDescent="0.35">
      <c r="A69" s="10">
        <v>1037</v>
      </c>
      <c r="B69" s="11" t="s">
        <v>199</v>
      </c>
      <c r="C69" s="29" t="s">
        <v>40</v>
      </c>
      <c r="D69" s="62">
        <v>1927.24</v>
      </c>
      <c r="E69" s="45">
        <v>120.4525</v>
      </c>
      <c r="F69" s="55">
        <v>0</v>
      </c>
      <c r="G69" s="45">
        <v>1806.7874999999999</v>
      </c>
      <c r="H69" s="32">
        <v>40148</v>
      </c>
      <c r="I69" s="36">
        <v>40148</v>
      </c>
    </row>
    <row r="70" spans="1:9" ht="14.5" thickBot="1" x14ac:dyDescent="0.35">
      <c r="A70" s="10">
        <v>1008</v>
      </c>
      <c r="B70" s="11" t="s">
        <v>200</v>
      </c>
      <c r="C70" s="29" t="s">
        <v>41</v>
      </c>
      <c r="D70" s="62">
        <v>3767.7</v>
      </c>
      <c r="E70" s="45">
        <v>235.48124999999999</v>
      </c>
      <c r="F70" s="55">
        <v>0</v>
      </c>
      <c r="G70" s="45">
        <v>3532.21875</v>
      </c>
      <c r="H70" s="32">
        <v>40148</v>
      </c>
      <c r="I70" s="36">
        <v>40148</v>
      </c>
    </row>
    <row r="71" spans="1:9" ht="14.5" thickBot="1" x14ac:dyDescent="0.35">
      <c r="A71" s="10">
        <v>1334</v>
      </c>
      <c r="B71" s="11" t="s">
        <v>207</v>
      </c>
      <c r="C71" s="29" t="s">
        <v>302</v>
      </c>
      <c r="D71" s="62">
        <v>2663.69</v>
      </c>
      <c r="E71" s="45">
        <v>166.480625</v>
      </c>
      <c r="F71" s="55">
        <v>0</v>
      </c>
      <c r="G71" s="45">
        <v>2497.2093749999999</v>
      </c>
      <c r="H71" s="32"/>
      <c r="I71" s="36">
        <v>46054</v>
      </c>
    </row>
    <row r="72" spans="1:9" ht="14.5" thickBot="1" x14ac:dyDescent="0.35">
      <c r="A72" s="16">
        <v>1312</v>
      </c>
      <c r="B72" s="11" t="s">
        <v>205</v>
      </c>
      <c r="C72" s="40" t="s">
        <v>270</v>
      </c>
      <c r="D72" s="62">
        <v>912.81</v>
      </c>
      <c r="E72" s="45">
        <v>57.050624999999997</v>
      </c>
      <c r="F72" s="55">
        <v>0</v>
      </c>
      <c r="G72" s="45">
        <v>855.75937499999998</v>
      </c>
      <c r="H72" s="32"/>
      <c r="I72" s="36">
        <v>45717</v>
      </c>
    </row>
    <row r="73" spans="1:9" ht="14.5" thickBot="1" x14ac:dyDescent="0.35">
      <c r="A73" s="10">
        <v>1241</v>
      </c>
      <c r="B73" s="11" t="s">
        <v>199</v>
      </c>
      <c r="C73" s="5" t="s">
        <v>175</v>
      </c>
      <c r="D73" s="62">
        <v>679.46</v>
      </c>
      <c r="E73" s="45">
        <v>42.466250000000002</v>
      </c>
      <c r="F73" s="55">
        <v>0</v>
      </c>
      <c r="G73" s="45">
        <v>636.99375000000009</v>
      </c>
      <c r="H73" s="32">
        <v>44270</v>
      </c>
      <c r="I73" s="36">
        <v>44270</v>
      </c>
    </row>
    <row r="74" spans="1:9" ht="14.5" thickBot="1" x14ac:dyDescent="0.35">
      <c r="A74" s="10">
        <v>1234</v>
      </c>
      <c r="B74" s="11" t="s">
        <v>197</v>
      </c>
      <c r="C74" s="5" t="s">
        <v>169</v>
      </c>
      <c r="D74" s="62">
        <v>8258.16</v>
      </c>
      <c r="E74" s="45">
        <v>516.13499999999999</v>
      </c>
      <c r="F74" s="55">
        <v>0</v>
      </c>
      <c r="G74" s="45">
        <v>7742.0249999999996</v>
      </c>
      <c r="H74" s="32">
        <v>44270</v>
      </c>
      <c r="I74" s="36">
        <v>44270</v>
      </c>
    </row>
    <row r="75" spans="1:9" ht="14.5" thickBot="1" x14ac:dyDescent="0.35">
      <c r="A75" s="10">
        <v>1261</v>
      </c>
      <c r="B75" s="11" t="s">
        <v>197</v>
      </c>
      <c r="C75" s="5" t="s">
        <v>193</v>
      </c>
      <c r="D75" s="62">
        <v>311.33999999999997</v>
      </c>
      <c r="E75" s="45">
        <v>19.458749999999998</v>
      </c>
      <c r="F75" s="55">
        <v>0</v>
      </c>
      <c r="G75" s="45">
        <v>291.88124999999997</v>
      </c>
      <c r="H75" s="32">
        <v>44593</v>
      </c>
      <c r="I75" s="36">
        <v>44593</v>
      </c>
    </row>
    <row r="76" spans="1:9" ht="14.5" thickBot="1" x14ac:dyDescent="0.35">
      <c r="A76" s="10">
        <v>1122</v>
      </c>
      <c r="B76" s="11" t="s">
        <v>203</v>
      </c>
      <c r="C76" s="29" t="s">
        <v>42</v>
      </c>
      <c r="D76" s="62">
        <v>3687.49</v>
      </c>
      <c r="E76" s="45">
        <v>230.46812499999999</v>
      </c>
      <c r="F76" s="55">
        <v>0</v>
      </c>
      <c r="G76" s="45">
        <v>3457.0218749999999</v>
      </c>
      <c r="H76" s="32">
        <v>41730</v>
      </c>
      <c r="I76" s="36">
        <v>41730</v>
      </c>
    </row>
    <row r="77" spans="1:9" ht="14.5" thickBot="1" x14ac:dyDescent="0.35">
      <c r="A77" s="10">
        <v>1292</v>
      </c>
      <c r="B77" s="11" t="s">
        <v>199</v>
      </c>
      <c r="C77" s="5" t="s">
        <v>241</v>
      </c>
      <c r="D77" s="62">
        <v>2228.0500000000002</v>
      </c>
      <c r="E77" s="45">
        <v>139.25312500000001</v>
      </c>
      <c r="F77" s="55">
        <v>0</v>
      </c>
      <c r="G77" s="45">
        <v>2088.796875</v>
      </c>
      <c r="H77" s="32">
        <v>45323</v>
      </c>
      <c r="I77" s="36">
        <v>45323</v>
      </c>
    </row>
    <row r="78" spans="1:9" ht="14.5" thickBot="1" x14ac:dyDescent="0.35">
      <c r="A78" s="10">
        <v>1064</v>
      </c>
      <c r="B78" s="11" t="s">
        <v>205</v>
      </c>
      <c r="C78" s="29" t="s">
        <v>43</v>
      </c>
      <c r="D78" s="62">
        <v>262102.18</v>
      </c>
      <c r="E78" s="45">
        <v>16381.38625</v>
      </c>
      <c r="F78" s="55">
        <v>0</v>
      </c>
      <c r="G78" s="45">
        <v>245720.79374999998</v>
      </c>
      <c r="H78" s="32">
        <v>40391</v>
      </c>
      <c r="I78" s="36">
        <v>40391</v>
      </c>
    </row>
    <row r="79" spans="1:9" ht="14.5" thickBot="1" x14ac:dyDescent="0.35">
      <c r="A79" s="10">
        <v>1217</v>
      </c>
      <c r="B79" s="11" t="s">
        <v>200</v>
      </c>
      <c r="C79" s="5" t="s">
        <v>155</v>
      </c>
      <c r="D79" s="62">
        <v>437.98</v>
      </c>
      <c r="E79" s="45">
        <v>27.373750000000001</v>
      </c>
      <c r="F79" s="55">
        <v>0</v>
      </c>
      <c r="G79" s="45">
        <v>410.60625000000005</v>
      </c>
      <c r="H79" s="32">
        <v>44270</v>
      </c>
      <c r="I79" s="36">
        <v>44270</v>
      </c>
    </row>
    <row r="80" spans="1:9" ht="14.5" thickBot="1" x14ac:dyDescent="0.35">
      <c r="A80" s="10">
        <v>1163</v>
      </c>
      <c r="B80" s="11" t="s">
        <v>202</v>
      </c>
      <c r="C80" s="29" t="s">
        <v>44</v>
      </c>
      <c r="D80" s="62">
        <v>680.07</v>
      </c>
      <c r="E80" s="45">
        <v>42.504375000000003</v>
      </c>
      <c r="F80" s="55">
        <v>0</v>
      </c>
      <c r="G80" s="45">
        <v>637.56562500000007</v>
      </c>
      <c r="H80" s="32">
        <v>42767</v>
      </c>
      <c r="I80" s="36">
        <v>42767</v>
      </c>
    </row>
    <row r="81" spans="1:9" ht="14.5" thickBot="1" x14ac:dyDescent="0.35">
      <c r="A81" s="10">
        <v>1265</v>
      </c>
      <c r="B81" s="11" t="s">
        <v>230</v>
      </c>
      <c r="C81" s="5" t="s">
        <v>209</v>
      </c>
      <c r="D81" s="62">
        <v>5969.32</v>
      </c>
      <c r="E81" s="45">
        <v>373.08249999999998</v>
      </c>
      <c r="F81" s="55">
        <v>0</v>
      </c>
      <c r="G81" s="45">
        <v>5596.2374999999993</v>
      </c>
      <c r="H81" s="32">
        <v>44958</v>
      </c>
      <c r="I81" s="36">
        <v>44958</v>
      </c>
    </row>
    <row r="82" spans="1:9" ht="14.5" thickBot="1" x14ac:dyDescent="0.35">
      <c r="A82" s="10">
        <v>1124</v>
      </c>
      <c r="B82" s="11" t="s">
        <v>203</v>
      </c>
      <c r="C82" s="29" t="s">
        <v>45</v>
      </c>
      <c r="D82" s="62">
        <v>4148.75</v>
      </c>
      <c r="E82" s="45">
        <v>259.296875</v>
      </c>
      <c r="F82" s="55">
        <v>0</v>
      </c>
      <c r="G82" s="45">
        <v>3889.453125</v>
      </c>
      <c r="H82" s="32">
        <v>41730</v>
      </c>
      <c r="I82" s="36">
        <v>41730</v>
      </c>
    </row>
    <row r="83" spans="1:9" ht="14.5" thickBot="1" x14ac:dyDescent="0.35">
      <c r="A83" s="10">
        <v>1162</v>
      </c>
      <c r="B83" s="11" t="s">
        <v>203</v>
      </c>
      <c r="C83" s="29" t="s">
        <v>46</v>
      </c>
      <c r="D83" s="62">
        <v>4971.42</v>
      </c>
      <c r="E83" s="45">
        <v>310.71375</v>
      </c>
      <c r="F83" s="55">
        <v>0</v>
      </c>
      <c r="G83" s="45">
        <v>4660.7062500000002</v>
      </c>
      <c r="H83" s="32">
        <v>42767</v>
      </c>
      <c r="I83" s="36">
        <v>42767</v>
      </c>
    </row>
    <row r="84" spans="1:9" ht="14.5" thickBot="1" x14ac:dyDescent="0.35">
      <c r="A84" s="10">
        <v>1323</v>
      </c>
      <c r="B84" s="11" t="s">
        <v>206</v>
      </c>
      <c r="C84" s="29" t="s">
        <v>291</v>
      </c>
      <c r="D84" s="62">
        <v>3638.57</v>
      </c>
      <c r="E84" s="45">
        <v>227.41062500000001</v>
      </c>
      <c r="F84" s="55">
        <v>0</v>
      </c>
      <c r="G84" s="45">
        <v>3411.1593750000002</v>
      </c>
      <c r="H84" s="32"/>
      <c r="I84" s="36">
        <v>46054</v>
      </c>
    </row>
    <row r="85" spans="1:9" ht="14.5" thickBot="1" x14ac:dyDescent="0.35">
      <c r="A85" s="16">
        <v>1306</v>
      </c>
      <c r="B85" s="11" t="s">
        <v>204</v>
      </c>
      <c r="C85" s="40" t="s">
        <v>264</v>
      </c>
      <c r="D85" s="62">
        <v>344.77</v>
      </c>
      <c r="E85" s="45">
        <v>21.548124999999999</v>
      </c>
      <c r="F85" s="55">
        <v>0</v>
      </c>
      <c r="G85" s="45">
        <v>323.22187499999995</v>
      </c>
      <c r="H85" s="32"/>
      <c r="I85" s="36">
        <v>45717</v>
      </c>
    </row>
    <row r="86" spans="1:9" ht="14.5" thickBot="1" x14ac:dyDescent="0.35">
      <c r="A86" s="10">
        <v>1160</v>
      </c>
      <c r="B86" s="11" t="s">
        <v>203</v>
      </c>
      <c r="C86" s="29" t="s">
        <v>48</v>
      </c>
      <c r="D86" s="62">
        <v>4467.38</v>
      </c>
      <c r="E86" s="45">
        <v>279.21125000000001</v>
      </c>
      <c r="F86" s="55">
        <v>0</v>
      </c>
      <c r="G86" s="45">
        <v>4188.1687499999998</v>
      </c>
      <c r="H86" s="32">
        <v>42767</v>
      </c>
      <c r="I86" s="36">
        <v>42767</v>
      </c>
    </row>
    <row r="87" spans="1:9" ht="14.5" thickBot="1" x14ac:dyDescent="0.35">
      <c r="A87" s="10">
        <v>1251</v>
      </c>
      <c r="B87" s="11" t="s">
        <v>201</v>
      </c>
      <c r="C87" s="5" t="s">
        <v>186</v>
      </c>
      <c r="D87" s="62">
        <v>4647.6899999999996</v>
      </c>
      <c r="E87" s="45">
        <v>290.48062499999997</v>
      </c>
      <c r="F87" s="55">
        <v>0</v>
      </c>
      <c r="G87" s="45">
        <v>4357.2093749999995</v>
      </c>
      <c r="H87" s="32">
        <v>44593</v>
      </c>
      <c r="I87" s="36">
        <v>44593</v>
      </c>
    </row>
    <row r="88" spans="1:9" ht="14.5" thickBot="1" x14ac:dyDescent="0.35">
      <c r="A88" s="10">
        <v>1142</v>
      </c>
      <c r="B88" s="11" t="s">
        <v>202</v>
      </c>
      <c r="C88" s="29" t="s">
        <v>49</v>
      </c>
      <c r="D88" s="62">
        <v>17059.52</v>
      </c>
      <c r="E88" s="45">
        <v>1066.22</v>
      </c>
      <c r="F88" s="55">
        <v>0</v>
      </c>
      <c r="G88" s="45">
        <v>15993.300000000001</v>
      </c>
      <c r="H88" s="32">
        <v>42095</v>
      </c>
      <c r="I88" s="36">
        <v>42095</v>
      </c>
    </row>
    <row r="89" spans="1:9" ht="14.5" thickBot="1" x14ac:dyDescent="0.35">
      <c r="A89" s="10">
        <v>1147</v>
      </c>
      <c r="B89" s="11" t="s">
        <v>201</v>
      </c>
      <c r="C89" s="29" t="s">
        <v>50</v>
      </c>
      <c r="D89" s="62">
        <v>4980.2700000000004</v>
      </c>
      <c r="E89" s="45">
        <v>311.26687500000003</v>
      </c>
      <c r="F89" s="55">
        <v>0</v>
      </c>
      <c r="G89" s="45">
        <v>4669.0031250000002</v>
      </c>
      <c r="H89" s="32">
        <v>42248</v>
      </c>
      <c r="I89" s="36">
        <v>42248</v>
      </c>
    </row>
    <row r="90" spans="1:9" ht="14.5" thickBot="1" x14ac:dyDescent="0.35">
      <c r="A90" s="10">
        <v>1243</v>
      </c>
      <c r="B90" s="11" t="s">
        <v>205</v>
      </c>
      <c r="C90" s="5" t="s">
        <v>178</v>
      </c>
      <c r="D90" s="62">
        <v>10279.719999999999</v>
      </c>
      <c r="E90" s="45">
        <v>642.48249999999996</v>
      </c>
      <c r="F90" s="55">
        <v>0</v>
      </c>
      <c r="G90" s="45">
        <v>9637.2374999999993</v>
      </c>
      <c r="H90" s="32">
        <v>44593</v>
      </c>
      <c r="I90" s="36">
        <v>44593</v>
      </c>
    </row>
    <row r="91" spans="1:9" ht="14.5" thickBot="1" x14ac:dyDescent="0.35">
      <c r="A91" s="10">
        <v>1211</v>
      </c>
      <c r="B91" s="11" t="s">
        <v>201</v>
      </c>
      <c r="C91" s="29" t="s">
        <v>140</v>
      </c>
      <c r="D91" s="62">
        <v>5181.1899999999996</v>
      </c>
      <c r="E91" s="45">
        <v>323.82437499999997</v>
      </c>
      <c r="F91" s="55">
        <v>0</v>
      </c>
      <c r="G91" s="45">
        <v>4857.3656249999995</v>
      </c>
      <c r="H91" s="32">
        <v>43891</v>
      </c>
      <c r="I91" s="36">
        <v>43891</v>
      </c>
    </row>
    <row r="92" spans="1:9" ht="14.5" thickBot="1" x14ac:dyDescent="0.35">
      <c r="A92" s="10">
        <v>1044</v>
      </c>
      <c r="B92" s="11" t="s">
        <v>205</v>
      </c>
      <c r="C92" s="29" t="s">
        <v>256</v>
      </c>
      <c r="D92" s="62">
        <v>11382.55</v>
      </c>
      <c r="E92" s="45">
        <v>711.40937499999995</v>
      </c>
      <c r="F92" s="55">
        <v>0</v>
      </c>
      <c r="G92" s="45">
        <v>10671.140625</v>
      </c>
      <c r="H92" s="32">
        <v>40238</v>
      </c>
      <c r="I92" s="36">
        <v>40238</v>
      </c>
    </row>
    <row r="93" spans="1:9" ht="14.5" thickBot="1" x14ac:dyDescent="0.35">
      <c r="A93" s="16">
        <v>1310</v>
      </c>
      <c r="B93" s="11" t="s">
        <v>203</v>
      </c>
      <c r="C93" s="40" t="s">
        <v>268</v>
      </c>
      <c r="D93" s="62">
        <v>36.76</v>
      </c>
      <c r="E93" s="45">
        <v>2.2974999999999999</v>
      </c>
      <c r="F93" s="55">
        <v>0</v>
      </c>
      <c r="G93" s="45">
        <v>34.462499999999999</v>
      </c>
      <c r="H93" s="32"/>
      <c r="I93" s="36">
        <v>45717</v>
      </c>
    </row>
    <row r="94" spans="1:9" ht="14.5" thickBot="1" x14ac:dyDescent="0.35">
      <c r="A94" s="10">
        <v>1298</v>
      </c>
      <c r="B94" s="11" t="s">
        <v>207</v>
      </c>
      <c r="C94" s="5" t="s">
        <v>247</v>
      </c>
      <c r="D94" s="62">
        <v>654.41</v>
      </c>
      <c r="E94" s="45">
        <v>40.900624999999998</v>
      </c>
      <c r="F94" s="55">
        <v>0</v>
      </c>
      <c r="G94" s="45">
        <v>613.50937499999998</v>
      </c>
      <c r="H94" s="32">
        <v>45323</v>
      </c>
      <c r="I94" s="36">
        <v>45323</v>
      </c>
    </row>
    <row r="95" spans="1:9" ht="14.5" thickBot="1" x14ac:dyDescent="0.35">
      <c r="A95" s="10">
        <v>1136</v>
      </c>
      <c r="B95" s="11" t="s">
        <v>205</v>
      </c>
      <c r="C95" s="29" t="s">
        <v>51</v>
      </c>
      <c r="D95" s="62">
        <v>2759.06</v>
      </c>
      <c r="E95" s="45">
        <v>172.44125</v>
      </c>
      <c r="F95" s="55">
        <v>0</v>
      </c>
      <c r="G95" s="45">
        <v>2586.6187500000001</v>
      </c>
      <c r="H95" s="32">
        <v>42095</v>
      </c>
      <c r="I95" s="36">
        <v>42095</v>
      </c>
    </row>
    <row r="96" spans="1:9" ht="14.5" thickBot="1" x14ac:dyDescent="0.35">
      <c r="A96" s="10">
        <v>1235</v>
      </c>
      <c r="B96" s="11" t="s">
        <v>201</v>
      </c>
      <c r="C96" s="5" t="s">
        <v>170</v>
      </c>
      <c r="D96" s="62">
        <v>2036.6</v>
      </c>
      <c r="E96" s="45">
        <v>127.28749999999999</v>
      </c>
      <c r="F96" s="55">
        <v>0</v>
      </c>
      <c r="G96" s="45">
        <v>2.5000000000545697E-3</v>
      </c>
      <c r="H96" s="32">
        <v>44270</v>
      </c>
      <c r="I96" s="36">
        <v>44270</v>
      </c>
    </row>
    <row r="97" spans="1:9" ht="14.5" thickBot="1" x14ac:dyDescent="0.35">
      <c r="A97" s="10">
        <v>1218</v>
      </c>
      <c r="B97" s="11" t="s">
        <v>200</v>
      </c>
      <c r="C97" s="5" t="s">
        <v>156</v>
      </c>
      <c r="D97" s="62">
        <v>3328.61</v>
      </c>
      <c r="E97" s="45">
        <v>208.03812500000001</v>
      </c>
      <c r="F97" s="55">
        <v>0</v>
      </c>
      <c r="G97" s="45">
        <v>3120.5718750000001</v>
      </c>
      <c r="H97" s="32">
        <v>44270</v>
      </c>
      <c r="I97" s="36">
        <v>44270</v>
      </c>
    </row>
    <row r="98" spans="1:9" ht="14.5" thickBot="1" x14ac:dyDescent="0.35">
      <c r="A98" s="10">
        <v>1177</v>
      </c>
      <c r="B98" s="11" t="s">
        <v>203</v>
      </c>
      <c r="C98" s="29" t="s">
        <v>52</v>
      </c>
      <c r="D98" s="62">
        <v>4681.4799999999996</v>
      </c>
      <c r="E98" s="45">
        <v>292.59249999999997</v>
      </c>
      <c r="F98" s="55">
        <v>0</v>
      </c>
      <c r="G98" s="45">
        <v>4388.8874999999998</v>
      </c>
      <c r="H98" s="32">
        <v>43132</v>
      </c>
      <c r="I98" s="36">
        <v>43132</v>
      </c>
    </row>
    <row r="99" spans="1:9" ht="14.5" thickBot="1" x14ac:dyDescent="0.35">
      <c r="A99" s="10">
        <v>1135</v>
      </c>
      <c r="B99" s="11" t="s">
        <v>205</v>
      </c>
      <c r="C99" s="29" t="s">
        <v>53</v>
      </c>
      <c r="D99" s="62">
        <v>9238.32</v>
      </c>
      <c r="E99" s="45">
        <v>577.39499999999998</v>
      </c>
      <c r="F99" s="55">
        <v>0</v>
      </c>
      <c r="G99" s="45">
        <v>8660.9249999999993</v>
      </c>
      <c r="H99" s="32">
        <v>42095</v>
      </c>
      <c r="I99" s="36">
        <v>42095</v>
      </c>
    </row>
    <row r="100" spans="1:9" ht="14.5" thickBot="1" x14ac:dyDescent="0.35">
      <c r="A100" s="10">
        <v>1324</v>
      </c>
      <c r="B100" s="11" t="s">
        <v>199</v>
      </c>
      <c r="C100" s="29" t="s">
        <v>292</v>
      </c>
      <c r="D100" s="62">
        <v>1592.37</v>
      </c>
      <c r="E100" s="45">
        <v>99.523124999999993</v>
      </c>
      <c r="F100" s="55">
        <v>0</v>
      </c>
      <c r="G100" s="45">
        <v>1492.846875</v>
      </c>
      <c r="H100" s="32"/>
      <c r="I100" s="36">
        <v>46054</v>
      </c>
    </row>
    <row r="101" spans="1:9" ht="14.5" thickBot="1" x14ac:dyDescent="0.35">
      <c r="A101" s="10">
        <v>1250</v>
      </c>
      <c r="B101" s="11" t="s">
        <v>203</v>
      </c>
      <c r="C101" s="5" t="s">
        <v>185</v>
      </c>
      <c r="D101" s="62">
        <v>3984.45</v>
      </c>
      <c r="E101" s="45">
        <v>249.02812499999999</v>
      </c>
      <c r="F101" s="55">
        <v>0</v>
      </c>
      <c r="G101" s="45">
        <v>3735.421875</v>
      </c>
      <c r="H101" s="32">
        <v>44593</v>
      </c>
      <c r="I101" s="36">
        <v>44593</v>
      </c>
    </row>
    <row r="102" spans="1:9" ht="14.5" thickBot="1" x14ac:dyDescent="0.35">
      <c r="A102" s="16">
        <v>1317</v>
      </c>
      <c r="B102" s="11" t="s">
        <v>203</v>
      </c>
      <c r="C102" s="38" t="s">
        <v>275</v>
      </c>
      <c r="D102" s="62">
        <v>437.18</v>
      </c>
      <c r="E102" s="45">
        <v>27.32375</v>
      </c>
      <c r="F102" s="55">
        <v>0</v>
      </c>
      <c r="G102" s="45">
        <v>409.85624999999999</v>
      </c>
      <c r="H102" s="32"/>
      <c r="I102" s="36">
        <v>45717</v>
      </c>
    </row>
    <row r="103" spans="1:9" ht="14.5" thickBot="1" x14ac:dyDescent="0.35">
      <c r="A103" s="10">
        <v>1327</v>
      </c>
      <c r="B103" s="11" t="s">
        <v>197</v>
      </c>
      <c r="C103" s="29" t="s">
        <v>295</v>
      </c>
      <c r="D103" s="62">
        <v>3835.59</v>
      </c>
      <c r="E103" s="45">
        <v>239.72437500000001</v>
      </c>
      <c r="F103" s="55">
        <v>0</v>
      </c>
      <c r="G103" s="45">
        <v>3595.8656250000004</v>
      </c>
      <c r="H103" s="32"/>
      <c r="I103" s="36">
        <v>46054</v>
      </c>
    </row>
    <row r="104" spans="1:9" ht="14.5" thickBot="1" x14ac:dyDescent="0.35">
      <c r="A104" s="10">
        <v>1079</v>
      </c>
      <c r="B104" s="11" t="s">
        <v>203</v>
      </c>
      <c r="C104" s="29" t="s">
        <v>54</v>
      </c>
      <c r="D104" s="62">
        <v>4240.47</v>
      </c>
      <c r="E104" s="45">
        <v>265.02937500000002</v>
      </c>
      <c r="F104" s="55">
        <v>0</v>
      </c>
      <c r="G104" s="45">
        <v>6.2500000012732926E-4</v>
      </c>
      <c r="H104" s="32">
        <v>40909</v>
      </c>
      <c r="I104" s="36">
        <v>40909</v>
      </c>
    </row>
    <row r="105" spans="1:9" ht="14.5" thickBot="1" x14ac:dyDescent="0.35">
      <c r="A105" s="10">
        <v>1190</v>
      </c>
      <c r="B105" s="11" t="s">
        <v>207</v>
      </c>
      <c r="C105" s="29" t="s">
        <v>55</v>
      </c>
      <c r="D105" s="62">
        <v>2062.52</v>
      </c>
      <c r="E105" s="45">
        <v>128.9075</v>
      </c>
      <c r="F105" s="55">
        <v>0</v>
      </c>
      <c r="G105" s="45">
        <v>2.5000000000545697E-3</v>
      </c>
      <c r="H105" s="32">
        <v>43525</v>
      </c>
      <c r="I105" s="36">
        <v>43525</v>
      </c>
    </row>
    <row r="106" spans="1:9" ht="14.5" thickBot="1" x14ac:dyDescent="0.35">
      <c r="A106" s="10">
        <v>1212</v>
      </c>
      <c r="B106" s="11" t="s">
        <v>201</v>
      </c>
      <c r="C106" s="29" t="s">
        <v>139</v>
      </c>
      <c r="D106" s="62">
        <v>2637.87</v>
      </c>
      <c r="E106" s="45">
        <v>164.86687499999999</v>
      </c>
      <c r="F106" s="55">
        <v>0</v>
      </c>
      <c r="G106" s="45">
        <v>2473.0031249999997</v>
      </c>
      <c r="H106" s="32">
        <v>43891</v>
      </c>
      <c r="I106" s="36">
        <v>43891</v>
      </c>
    </row>
    <row r="107" spans="1:9" ht="14.5" thickBot="1" x14ac:dyDescent="0.35">
      <c r="A107" s="10">
        <v>1336</v>
      </c>
      <c r="B107" s="11" t="s">
        <v>197</v>
      </c>
      <c r="C107" s="29" t="s">
        <v>304</v>
      </c>
      <c r="D107" s="62">
        <v>3774.55</v>
      </c>
      <c r="E107" s="45">
        <v>235.90937500000001</v>
      </c>
      <c r="F107" s="55">
        <v>0</v>
      </c>
      <c r="G107" s="45">
        <v>3538.640625</v>
      </c>
      <c r="H107" s="32"/>
      <c r="I107" s="36">
        <v>46054</v>
      </c>
    </row>
    <row r="108" spans="1:9" ht="14.5" thickBot="1" x14ac:dyDescent="0.35">
      <c r="A108" s="10">
        <v>1174</v>
      </c>
      <c r="B108" s="11" t="s">
        <v>203</v>
      </c>
      <c r="C108" s="29" t="s">
        <v>56</v>
      </c>
      <c r="D108" s="62">
        <v>3831.89</v>
      </c>
      <c r="E108" s="45">
        <v>239.49312499999999</v>
      </c>
      <c r="F108" s="55">
        <v>0</v>
      </c>
      <c r="G108" s="45">
        <v>3592.3968749999999</v>
      </c>
      <c r="H108" s="32">
        <v>43132</v>
      </c>
      <c r="I108" s="36">
        <v>43132</v>
      </c>
    </row>
    <row r="109" spans="1:9" ht="14.5" thickBot="1" x14ac:dyDescent="0.35">
      <c r="A109" s="10">
        <v>1258</v>
      </c>
      <c r="B109" s="11" t="s">
        <v>205</v>
      </c>
      <c r="C109" s="5" t="s">
        <v>190</v>
      </c>
      <c r="D109" s="62">
        <v>350.86</v>
      </c>
      <c r="E109" s="45">
        <v>21.928750000000001</v>
      </c>
      <c r="F109" s="55">
        <v>0</v>
      </c>
      <c r="G109" s="45">
        <v>328.93125000000003</v>
      </c>
      <c r="H109" s="32">
        <v>44593</v>
      </c>
      <c r="I109" s="36">
        <v>44593</v>
      </c>
    </row>
    <row r="110" spans="1:9" ht="14.5" thickBot="1" x14ac:dyDescent="0.35">
      <c r="A110" s="10">
        <v>1246</v>
      </c>
      <c r="B110" s="11" t="s">
        <v>201</v>
      </c>
      <c r="C110" s="5" t="s">
        <v>181</v>
      </c>
      <c r="D110" s="62">
        <v>97.29</v>
      </c>
      <c r="E110" s="45">
        <v>6.0806250000000004</v>
      </c>
      <c r="F110" s="55">
        <v>0</v>
      </c>
      <c r="G110" s="45">
        <v>91.209375000000009</v>
      </c>
      <c r="H110" s="32">
        <v>44593</v>
      </c>
      <c r="I110" s="36">
        <v>44593</v>
      </c>
    </row>
    <row r="111" spans="1:9" ht="14.5" thickBot="1" x14ac:dyDescent="0.35">
      <c r="A111" s="16">
        <v>1313</v>
      </c>
      <c r="B111" s="11" t="s">
        <v>202</v>
      </c>
      <c r="C111" s="38" t="s">
        <v>271</v>
      </c>
      <c r="D111" s="62">
        <v>4344.51</v>
      </c>
      <c r="E111" s="45">
        <v>271.53187500000001</v>
      </c>
      <c r="F111" s="55">
        <v>0</v>
      </c>
      <c r="G111" s="45">
        <v>4072.9781250000001</v>
      </c>
      <c r="H111" s="32"/>
      <c r="I111" s="36">
        <v>45717</v>
      </c>
    </row>
    <row r="112" spans="1:9" ht="14.5" thickBot="1" x14ac:dyDescent="0.35">
      <c r="A112" s="10">
        <v>1330</v>
      </c>
      <c r="B112" s="11" t="s">
        <v>204</v>
      </c>
      <c r="C112" s="29" t="s">
        <v>298</v>
      </c>
      <c r="D112" s="62">
        <v>1847.59</v>
      </c>
      <c r="E112" s="45">
        <v>115.47437499999999</v>
      </c>
      <c r="F112" s="55">
        <v>0</v>
      </c>
      <c r="G112" s="45">
        <v>1732.1156249999999</v>
      </c>
      <c r="H112" s="32"/>
      <c r="I112" s="36">
        <v>46054</v>
      </c>
    </row>
    <row r="113" spans="1:9" ht="14.5" thickBot="1" x14ac:dyDescent="0.35">
      <c r="A113" s="16">
        <v>1318</v>
      </c>
      <c r="B113" s="11" t="s">
        <v>200</v>
      </c>
      <c r="C113" s="38" t="s">
        <v>276</v>
      </c>
      <c r="D113" s="62">
        <v>623.01</v>
      </c>
      <c r="E113" s="45">
        <v>38.938124999999999</v>
      </c>
      <c r="F113" s="55">
        <v>0</v>
      </c>
      <c r="G113" s="45">
        <v>584.07187499999998</v>
      </c>
      <c r="H113" s="32"/>
      <c r="I113" s="36">
        <v>45717</v>
      </c>
    </row>
    <row r="114" spans="1:9" ht="14.5" thickBot="1" x14ac:dyDescent="0.35">
      <c r="A114" s="10">
        <v>1187</v>
      </c>
      <c r="B114" s="11" t="s">
        <v>199</v>
      </c>
      <c r="C114" s="29" t="s">
        <v>57</v>
      </c>
      <c r="D114" s="62">
        <v>98.21</v>
      </c>
      <c r="E114" s="45">
        <v>6.1381249999999996</v>
      </c>
      <c r="F114" s="55">
        <v>0</v>
      </c>
      <c r="G114" s="45">
        <v>1.8749999999982947E-3</v>
      </c>
      <c r="H114" s="32">
        <v>43525</v>
      </c>
      <c r="I114" s="36">
        <v>43525</v>
      </c>
    </row>
    <row r="115" spans="1:9" ht="14.5" thickBot="1" x14ac:dyDescent="0.35">
      <c r="A115" s="10">
        <v>1127</v>
      </c>
      <c r="B115" s="11" t="s">
        <v>200</v>
      </c>
      <c r="C115" s="29" t="s">
        <v>58</v>
      </c>
      <c r="D115" s="62">
        <v>5627.54</v>
      </c>
      <c r="E115" s="45">
        <v>351.72125</v>
      </c>
      <c r="F115" s="55">
        <v>0</v>
      </c>
      <c r="G115" s="45">
        <v>5275.8187500000004</v>
      </c>
      <c r="H115" s="32">
        <v>41730</v>
      </c>
      <c r="I115" s="36">
        <v>41730</v>
      </c>
    </row>
    <row r="116" spans="1:9" ht="14.5" thickBot="1" x14ac:dyDescent="0.35">
      <c r="A116" s="10">
        <v>1293</v>
      </c>
      <c r="B116" s="11" t="s">
        <v>207</v>
      </c>
      <c r="C116" s="5" t="s">
        <v>242</v>
      </c>
      <c r="D116" s="62">
        <v>5148.6499999999996</v>
      </c>
      <c r="E116" s="45">
        <v>321.79062499999998</v>
      </c>
      <c r="F116" s="55">
        <v>0</v>
      </c>
      <c r="G116" s="45">
        <v>4826.859375</v>
      </c>
      <c r="H116" s="32">
        <v>45323</v>
      </c>
      <c r="I116" s="36">
        <v>45323</v>
      </c>
    </row>
    <row r="117" spans="1:9" ht="14.5" thickBot="1" x14ac:dyDescent="0.35">
      <c r="A117" s="10">
        <v>1267</v>
      </c>
      <c r="B117" s="11" t="s">
        <v>205</v>
      </c>
      <c r="C117" s="5" t="s">
        <v>229</v>
      </c>
      <c r="D117" s="62">
        <v>2981.73</v>
      </c>
      <c r="E117" s="45">
        <v>186.358125</v>
      </c>
      <c r="F117" s="55">
        <v>0</v>
      </c>
      <c r="G117" s="45">
        <v>2795.3718749999998</v>
      </c>
      <c r="H117" s="32">
        <v>44958</v>
      </c>
      <c r="I117" s="36">
        <v>44958</v>
      </c>
    </row>
    <row r="118" spans="1:9" ht="14.5" thickBot="1" x14ac:dyDescent="0.35">
      <c r="A118" s="10">
        <v>1303</v>
      </c>
      <c r="B118" s="11" t="s">
        <v>205</v>
      </c>
      <c r="C118" s="5" t="s">
        <v>252</v>
      </c>
      <c r="D118" s="62">
        <v>3318.57</v>
      </c>
      <c r="E118" s="45">
        <v>207.41062500000001</v>
      </c>
      <c r="F118" s="55">
        <v>0</v>
      </c>
      <c r="G118" s="45">
        <v>3111.1593750000002</v>
      </c>
      <c r="H118" s="32">
        <v>45323</v>
      </c>
      <c r="I118" s="36">
        <v>45323</v>
      </c>
    </row>
    <row r="119" spans="1:9" ht="14.5" thickBot="1" x14ac:dyDescent="0.35">
      <c r="A119" s="10">
        <v>1155</v>
      </c>
      <c r="B119" s="11" t="s">
        <v>205</v>
      </c>
      <c r="C119" s="29" t="s">
        <v>59</v>
      </c>
      <c r="D119" s="62">
        <v>4326.3900000000003</v>
      </c>
      <c r="E119" s="45">
        <v>270.39937500000002</v>
      </c>
      <c r="F119" s="55">
        <v>0</v>
      </c>
      <c r="G119" s="45">
        <v>4055.9906250000004</v>
      </c>
      <c r="H119" s="32">
        <v>42401</v>
      </c>
      <c r="I119" s="36">
        <v>42401</v>
      </c>
    </row>
    <row r="120" spans="1:9" ht="14.5" thickBot="1" x14ac:dyDescent="0.35">
      <c r="A120" s="10">
        <v>1035</v>
      </c>
      <c r="B120" s="11" t="s">
        <v>199</v>
      </c>
      <c r="C120" s="29" t="s">
        <v>60</v>
      </c>
      <c r="D120" s="62">
        <v>2269.9299999999998</v>
      </c>
      <c r="E120" s="45">
        <v>141.87062499999999</v>
      </c>
      <c r="F120" s="55">
        <v>0</v>
      </c>
      <c r="G120" s="45">
        <v>2128.0593749999998</v>
      </c>
      <c r="H120" s="32">
        <v>40148</v>
      </c>
      <c r="I120" s="36">
        <v>40148</v>
      </c>
    </row>
    <row r="121" spans="1:9" ht="14.5" thickBot="1" x14ac:dyDescent="0.35">
      <c r="A121" s="10">
        <v>1011</v>
      </c>
      <c r="B121" s="11" t="s">
        <v>205</v>
      </c>
      <c r="C121" s="29" t="s">
        <v>61</v>
      </c>
      <c r="D121" s="62">
        <v>4251.96</v>
      </c>
      <c r="E121" s="45">
        <v>265.7475</v>
      </c>
      <c r="F121" s="55">
        <v>0</v>
      </c>
      <c r="G121" s="45">
        <v>3986.2125000000001</v>
      </c>
      <c r="H121" s="32">
        <v>40148</v>
      </c>
      <c r="I121" s="36">
        <v>40148</v>
      </c>
    </row>
    <row r="122" spans="1:9" ht="14.5" thickBot="1" x14ac:dyDescent="0.35">
      <c r="A122" s="10">
        <v>1253</v>
      </c>
      <c r="B122" s="11" t="s">
        <v>204</v>
      </c>
      <c r="C122" s="5" t="s">
        <v>188</v>
      </c>
      <c r="D122" s="62">
        <v>177.98</v>
      </c>
      <c r="E122" s="45">
        <v>11.123749999999999</v>
      </c>
      <c r="F122" s="55">
        <v>0</v>
      </c>
      <c r="G122" s="45">
        <v>166.85624999999999</v>
      </c>
      <c r="H122" s="32">
        <v>44593</v>
      </c>
      <c r="I122" s="36">
        <v>44593</v>
      </c>
    </row>
    <row r="123" spans="1:9" ht="14.5" thickBot="1" x14ac:dyDescent="0.35">
      <c r="A123" s="10">
        <v>1100</v>
      </c>
      <c r="B123" s="11" t="s">
        <v>202</v>
      </c>
      <c r="C123" s="29" t="s">
        <v>62</v>
      </c>
      <c r="D123" s="62">
        <v>28938.080000000002</v>
      </c>
      <c r="E123" s="45">
        <v>1808.63</v>
      </c>
      <c r="F123" s="55">
        <v>8352</v>
      </c>
      <c r="G123" s="45">
        <v>27129.45</v>
      </c>
      <c r="H123" s="32">
        <v>41306</v>
      </c>
      <c r="I123" s="36">
        <v>41306</v>
      </c>
    </row>
    <row r="124" spans="1:9" ht="14.5" thickBot="1" x14ac:dyDescent="0.35">
      <c r="A124" s="10">
        <v>1229</v>
      </c>
      <c r="B124" s="11" t="s">
        <v>203</v>
      </c>
      <c r="C124" s="5" t="s">
        <v>166</v>
      </c>
      <c r="D124" s="62">
        <v>5098.6099999999997</v>
      </c>
      <c r="E124" s="45">
        <v>318.66312499999998</v>
      </c>
      <c r="F124" s="55">
        <v>0</v>
      </c>
      <c r="G124" s="45">
        <v>4779.9468749999996</v>
      </c>
      <c r="H124" s="32">
        <v>44270</v>
      </c>
      <c r="I124" s="36">
        <v>44270</v>
      </c>
    </row>
    <row r="125" spans="1:9" ht="14.5" thickBot="1" x14ac:dyDescent="0.35">
      <c r="A125" s="10">
        <v>1209</v>
      </c>
      <c r="B125" s="11" t="s">
        <v>203</v>
      </c>
      <c r="C125" s="29" t="s">
        <v>141</v>
      </c>
      <c r="D125" s="62">
        <v>5847.65</v>
      </c>
      <c r="E125" s="45">
        <v>365.47812499999998</v>
      </c>
      <c r="F125" s="55">
        <v>0</v>
      </c>
      <c r="G125" s="45">
        <v>5482.171875</v>
      </c>
      <c r="H125" s="32">
        <v>43891</v>
      </c>
      <c r="I125" s="36">
        <v>43891</v>
      </c>
    </row>
    <row r="126" spans="1:9" ht="14.5" thickBot="1" x14ac:dyDescent="0.35">
      <c r="A126" s="10">
        <v>1299</v>
      </c>
      <c r="B126" s="11" t="s">
        <v>201</v>
      </c>
      <c r="C126" s="5" t="s">
        <v>248</v>
      </c>
      <c r="D126" s="62">
        <v>3105.51</v>
      </c>
      <c r="E126" s="45">
        <v>194.09437500000001</v>
      </c>
      <c r="F126" s="55">
        <v>0</v>
      </c>
      <c r="G126" s="45">
        <v>2911.4156250000001</v>
      </c>
      <c r="H126" s="32">
        <v>45323</v>
      </c>
      <c r="I126" s="36">
        <v>45323</v>
      </c>
    </row>
    <row r="127" spans="1:9" ht="14.5" thickBot="1" x14ac:dyDescent="0.35">
      <c r="A127" s="10">
        <v>1335</v>
      </c>
      <c r="B127" s="11" t="s">
        <v>204</v>
      </c>
      <c r="C127" s="29" t="s">
        <v>303</v>
      </c>
      <c r="D127" s="62">
        <v>1798.51</v>
      </c>
      <c r="E127" s="45">
        <v>112.406875</v>
      </c>
      <c r="F127" s="55">
        <v>0</v>
      </c>
      <c r="G127" s="45">
        <v>1686.1031250000001</v>
      </c>
      <c r="H127" s="32"/>
      <c r="I127" s="36">
        <v>46054</v>
      </c>
    </row>
    <row r="128" spans="1:9" ht="14.5" thickBot="1" x14ac:dyDescent="0.35">
      <c r="A128" s="16">
        <v>1314</v>
      </c>
      <c r="B128" s="11" t="s">
        <v>201</v>
      </c>
      <c r="C128" s="38" t="s">
        <v>272</v>
      </c>
      <c r="D128" s="62">
        <v>2886.46</v>
      </c>
      <c r="E128" s="45">
        <v>180.40375</v>
      </c>
      <c r="F128" s="55">
        <v>0</v>
      </c>
      <c r="G128" s="45">
        <v>2706.0562500000001</v>
      </c>
      <c r="H128" s="32"/>
      <c r="I128" s="36">
        <v>45717</v>
      </c>
    </row>
    <row r="129" spans="1:9" ht="14.5" thickBot="1" x14ac:dyDescent="0.35">
      <c r="A129" s="10">
        <v>1157</v>
      </c>
      <c r="B129" s="11" t="s">
        <v>202</v>
      </c>
      <c r="C129" s="29" t="s">
        <v>63</v>
      </c>
      <c r="D129" s="62">
        <v>5099.7299999999996</v>
      </c>
      <c r="E129" s="45">
        <v>318.73312499999997</v>
      </c>
      <c r="F129" s="55">
        <v>0</v>
      </c>
      <c r="G129" s="45">
        <v>4780.9968749999998</v>
      </c>
      <c r="H129" s="32">
        <v>42401</v>
      </c>
      <c r="I129" s="36">
        <v>42401</v>
      </c>
    </row>
    <row r="130" spans="1:9" ht="14.5" thickBot="1" x14ac:dyDescent="0.35">
      <c r="A130" s="10">
        <v>1216</v>
      </c>
      <c r="B130" s="11" t="s">
        <v>206</v>
      </c>
      <c r="C130" s="5" t="s">
        <v>154</v>
      </c>
      <c r="D130" s="62">
        <v>9609.23</v>
      </c>
      <c r="E130" s="45">
        <v>600.57687499999997</v>
      </c>
      <c r="F130" s="55">
        <v>0</v>
      </c>
      <c r="G130" s="45">
        <v>9008.6531249999989</v>
      </c>
      <c r="H130" s="32">
        <v>44270</v>
      </c>
      <c r="I130" s="36">
        <v>44270</v>
      </c>
    </row>
    <row r="131" spans="1:9" ht="14.5" thickBot="1" x14ac:dyDescent="0.35">
      <c r="A131" s="10">
        <v>1255</v>
      </c>
      <c r="B131" s="11" t="s">
        <v>203</v>
      </c>
      <c r="C131" s="5" t="s">
        <v>189</v>
      </c>
      <c r="D131" s="62">
        <v>4695</v>
      </c>
      <c r="E131" s="45">
        <v>293.4375</v>
      </c>
      <c r="F131" s="55">
        <v>0</v>
      </c>
      <c r="G131" s="45">
        <v>4401.5625</v>
      </c>
      <c r="H131" s="32">
        <v>44593</v>
      </c>
      <c r="I131" s="36">
        <v>44593</v>
      </c>
    </row>
    <row r="132" spans="1:9" ht="14.5" thickBot="1" x14ac:dyDescent="0.35">
      <c r="A132" s="10">
        <v>1170</v>
      </c>
      <c r="B132" s="11" t="s">
        <v>207</v>
      </c>
      <c r="C132" s="29" t="s">
        <v>257</v>
      </c>
      <c r="D132" s="62">
        <v>9288.59</v>
      </c>
      <c r="E132" s="45">
        <v>580.53687500000001</v>
      </c>
      <c r="F132" s="55">
        <v>0</v>
      </c>
      <c r="G132" s="45">
        <v>8708.0531250000004</v>
      </c>
      <c r="H132" s="32">
        <v>43132</v>
      </c>
      <c r="I132" s="36">
        <v>43132</v>
      </c>
    </row>
    <row r="133" spans="1:9" ht="14.5" thickBot="1" x14ac:dyDescent="0.35">
      <c r="A133" s="10">
        <v>1291</v>
      </c>
      <c r="B133" s="11" t="s">
        <v>206</v>
      </c>
      <c r="C133" s="5" t="s">
        <v>240</v>
      </c>
      <c r="D133" s="62">
        <v>702.34</v>
      </c>
      <c r="E133" s="45">
        <v>43.896250000000002</v>
      </c>
      <c r="F133" s="55">
        <v>0</v>
      </c>
      <c r="G133" s="45">
        <v>658.44375000000002</v>
      </c>
      <c r="H133" s="32">
        <v>45323</v>
      </c>
      <c r="I133" s="36">
        <v>45323</v>
      </c>
    </row>
    <row r="134" spans="1:9" ht="14.5" thickBot="1" x14ac:dyDescent="0.35">
      <c r="A134" s="12">
        <v>1115</v>
      </c>
      <c r="B134" s="11" t="s">
        <v>200</v>
      </c>
      <c r="C134" s="29" t="s">
        <v>64</v>
      </c>
      <c r="D134" s="62">
        <v>14993.33</v>
      </c>
      <c r="E134" s="45">
        <v>937.083125</v>
      </c>
      <c r="F134" s="55">
        <v>0</v>
      </c>
      <c r="G134" s="45">
        <v>14056.246875000001</v>
      </c>
      <c r="H134" s="32">
        <v>41306</v>
      </c>
      <c r="I134" s="36">
        <v>41306</v>
      </c>
    </row>
    <row r="135" spans="1:9" ht="14.5" thickBot="1" x14ac:dyDescent="0.35">
      <c r="A135" s="12">
        <v>1061</v>
      </c>
      <c r="B135" s="11" t="s">
        <v>203</v>
      </c>
      <c r="C135" s="29" t="s">
        <v>65</v>
      </c>
      <c r="D135" s="62">
        <v>5381.98</v>
      </c>
      <c r="E135" s="45">
        <v>336.37374999999997</v>
      </c>
      <c r="F135" s="55">
        <v>0</v>
      </c>
      <c r="G135" s="45">
        <v>5045.6062499999998</v>
      </c>
      <c r="H135" s="32">
        <v>40391</v>
      </c>
      <c r="I135" s="36">
        <v>40391</v>
      </c>
    </row>
    <row r="136" spans="1:9" ht="14.5" thickBot="1" x14ac:dyDescent="0.35">
      <c r="A136" s="12">
        <v>1238</v>
      </c>
      <c r="B136" s="11" t="s">
        <v>202</v>
      </c>
      <c r="C136" s="5" t="s">
        <v>173</v>
      </c>
      <c r="D136" s="62">
        <v>5027.63</v>
      </c>
      <c r="E136" s="45">
        <v>314.22687500000001</v>
      </c>
      <c r="F136" s="55">
        <v>0</v>
      </c>
      <c r="G136" s="45">
        <v>4713.4031249999998</v>
      </c>
      <c r="H136" s="32">
        <v>44270</v>
      </c>
      <c r="I136" s="36">
        <v>44270</v>
      </c>
    </row>
    <row r="137" spans="1:9" ht="14.5" thickBot="1" x14ac:dyDescent="0.35">
      <c r="A137" s="12">
        <v>1273</v>
      </c>
      <c r="B137" s="11" t="s">
        <v>201</v>
      </c>
      <c r="C137" s="5" t="s">
        <v>216</v>
      </c>
      <c r="D137" s="62">
        <v>2646.08</v>
      </c>
      <c r="E137" s="45">
        <v>165.38</v>
      </c>
      <c r="F137" s="55">
        <v>0</v>
      </c>
      <c r="G137" s="45">
        <v>2480.6999999999998</v>
      </c>
      <c r="H137" s="32">
        <v>44958</v>
      </c>
      <c r="I137" s="36">
        <v>44958</v>
      </c>
    </row>
    <row r="138" spans="1:9" ht="14.5" thickBot="1" x14ac:dyDescent="0.35">
      <c r="A138" s="12">
        <v>1264</v>
      </c>
      <c r="B138" s="11" t="s">
        <v>205</v>
      </c>
      <c r="C138" s="5" t="s">
        <v>195</v>
      </c>
      <c r="D138" s="62">
        <v>18454.93</v>
      </c>
      <c r="E138" s="45">
        <v>1153.433125</v>
      </c>
      <c r="F138" s="55">
        <v>0</v>
      </c>
      <c r="G138" s="45">
        <v>17301.496875000001</v>
      </c>
      <c r="H138" s="32">
        <v>44593</v>
      </c>
      <c r="I138" s="36">
        <v>44593</v>
      </c>
    </row>
    <row r="139" spans="1:9" ht="14.5" thickBot="1" x14ac:dyDescent="0.35">
      <c r="A139" s="12">
        <v>1072</v>
      </c>
      <c r="B139" s="11" t="s">
        <v>206</v>
      </c>
      <c r="C139" s="29" t="s">
        <v>66</v>
      </c>
      <c r="D139" s="62">
        <v>11253.34</v>
      </c>
      <c r="E139" s="45">
        <v>703.33375000000001</v>
      </c>
      <c r="F139" s="55">
        <v>0</v>
      </c>
      <c r="G139" s="45">
        <v>10550.00625</v>
      </c>
      <c r="H139" s="32">
        <v>40909</v>
      </c>
      <c r="I139" s="36">
        <v>40909</v>
      </c>
    </row>
    <row r="140" spans="1:9" ht="14.5" thickBot="1" x14ac:dyDescent="0.35">
      <c r="A140" s="12">
        <v>1194</v>
      </c>
      <c r="B140" s="11" t="s">
        <v>206</v>
      </c>
      <c r="C140" s="29" t="s">
        <v>152</v>
      </c>
      <c r="D140" s="62">
        <v>18508.55</v>
      </c>
      <c r="E140" s="45">
        <v>1156.784375</v>
      </c>
      <c r="F140" s="55">
        <v>0</v>
      </c>
      <c r="G140" s="45">
        <v>17351.765625</v>
      </c>
      <c r="H140" s="32">
        <v>43891</v>
      </c>
      <c r="I140" s="36">
        <v>43891</v>
      </c>
    </row>
    <row r="141" spans="1:9" ht="14.5" thickBot="1" x14ac:dyDescent="0.35">
      <c r="A141" s="12">
        <v>1223</v>
      </c>
      <c r="B141" s="11" t="s">
        <v>204</v>
      </c>
      <c r="C141" s="5" t="s">
        <v>160</v>
      </c>
      <c r="D141" s="62">
        <v>2853.52</v>
      </c>
      <c r="E141" s="45">
        <v>178.345</v>
      </c>
      <c r="F141" s="55">
        <v>0</v>
      </c>
      <c r="G141" s="45">
        <v>2675.1750000000002</v>
      </c>
      <c r="H141" s="32">
        <v>44270</v>
      </c>
      <c r="I141" s="36">
        <v>44270</v>
      </c>
    </row>
    <row r="142" spans="1:9" ht="14.5" thickBot="1" x14ac:dyDescent="0.35">
      <c r="A142" s="12">
        <v>1274</v>
      </c>
      <c r="B142" s="11" t="s">
        <v>200</v>
      </c>
      <c r="C142" s="5" t="s">
        <v>217</v>
      </c>
      <c r="D142" s="62">
        <v>3319.77</v>
      </c>
      <c r="E142" s="45">
        <v>207.485625</v>
      </c>
      <c r="F142" s="55">
        <v>0</v>
      </c>
      <c r="G142" s="45">
        <v>3112.2843750000002</v>
      </c>
      <c r="H142" s="32">
        <v>44958</v>
      </c>
      <c r="I142" s="36">
        <v>44958</v>
      </c>
    </row>
    <row r="143" spans="1:9" ht="14.5" thickBot="1" x14ac:dyDescent="0.35">
      <c r="A143" s="12">
        <v>1082</v>
      </c>
      <c r="B143" s="11" t="s">
        <v>203</v>
      </c>
      <c r="C143" s="29" t="s">
        <v>67</v>
      </c>
      <c r="D143" s="62">
        <v>16866.79</v>
      </c>
      <c r="E143" s="45">
        <v>1054.1743750000001</v>
      </c>
      <c r="F143" s="55">
        <v>0</v>
      </c>
      <c r="G143" s="45">
        <v>15812.615625</v>
      </c>
      <c r="H143" s="32">
        <v>40909</v>
      </c>
      <c r="I143" s="36">
        <v>40909</v>
      </c>
    </row>
    <row r="144" spans="1:9" ht="14.5" thickBot="1" x14ac:dyDescent="0.35">
      <c r="A144" s="12">
        <v>1201</v>
      </c>
      <c r="B144" s="11" t="s">
        <v>204</v>
      </c>
      <c r="C144" s="29" t="s">
        <v>147</v>
      </c>
      <c r="D144" s="62">
        <v>129.24</v>
      </c>
      <c r="E144" s="45">
        <v>8.0775000000000006</v>
      </c>
      <c r="F144" s="55">
        <v>0</v>
      </c>
      <c r="G144" s="45">
        <v>121.16250000000001</v>
      </c>
      <c r="H144" s="32">
        <v>43891</v>
      </c>
      <c r="I144" s="36">
        <v>43891</v>
      </c>
    </row>
    <row r="145" spans="1:9" ht="14.5" thickBot="1" x14ac:dyDescent="0.35">
      <c r="A145" s="12">
        <v>1050</v>
      </c>
      <c r="B145" s="11" t="s">
        <v>204</v>
      </c>
      <c r="C145" s="29" t="s">
        <v>68</v>
      </c>
      <c r="D145" s="62">
        <v>3356.09</v>
      </c>
      <c r="E145" s="45">
        <v>209.75562500000001</v>
      </c>
      <c r="F145" s="55">
        <v>0</v>
      </c>
      <c r="G145" s="45">
        <v>3146.3343750000004</v>
      </c>
      <c r="H145" s="32">
        <v>41730</v>
      </c>
      <c r="I145" s="36">
        <v>41730</v>
      </c>
    </row>
    <row r="146" spans="1:9" ht="14.5" thickBot="1" x14ac:dyDescent="0.35">
      <c r="A146" s="12">
        <v>1185</v>
      </c>
      <c r="B146" s="11" t="s">
        <v>205</v>
      </c>
      <c r="C146" s="41" t="s">
        <v>261</v>
      </c>
      <c r="D146" s="62">
        <v>9951.6299999999992</v>
      </c>
      <c r="E146" s="45">
        <v>621.97687499999995</v>
      </c>
      <c r="F146" s="55">
        <v>0</v>
      </c>
      <c r="G146" s="45">
        <v>9329.6531249999989</v>
      </c>
      <c r="H146" s="32">
        <v>43525</v>
      </c>
      <c r="I146" s="36">
        <v>43525</v>
      </c>
    </row>
    <row r="147" spans="1:9" ht="14.5" thickBot="1" x14ac:dyDescent="0.35">
      <c r="A147" s="17">
        <v>1309</v>
      </c>
      <c r="B147" s="11" t="s">
        <v>204</v>
      </c>
      <c r="C147" s="40" t="s">
        <v>267</v>
      </c>
      <c r="D147" s="62">
        <v>90.3</v>
      </c>
      <c r="E147" s="45">
        <v>5.6437499999999998</v>
      </c>
      <c r="F147" s="55">
        <v>0</v>
      </c>
      <c r="G147" s="45">
        <v>84.65625</v>
      </c>
      <c r="H147" s="32"/>
      <c r="I147" s="36">
        <v>45717</v>
      </c>
    </row>
    <row r="148" spans="1:9" ht="14.5" thickBot="1" x14ac:dyDescent="0.35">
      <c r="A148" s="12">
        <v>1090</v>
      </c>
      <c r="B148" s="11" t="s">
        <v>199</v>
      </c>
      <c r="C148" s="29" t="s">
        <v>69</v>
      </c>
      <c r="D148" s="62">
        <v>2718.94</v>
      </c>
      <c r="E148" s="45">
        <v>169.93375</v>
      </c>
      <c r="F148" s="55">
        <v>0</v>
      </c>
      <c r="G148" s="45">
        <v>2549.0062499999999</v>
      </c>
      <c r="H148" s="32">
        <v>40909</v>
      </c>
      <c r="I148" s="36">
        <v>40909</v>
      </c>
    </row>
    <row r="149" spans="1:9" ht="14.5" thickBot="1" x14ac:dyDescent="0.35">
      <c r="A149" s="12">
        <v>1230</v>
      </c>
      <c r="B149" s="11" t="s">
        <v>203</v>
      </c>
      <c r="C149" s="5" t="s">
        <v>167</v>
      </c>
      <c r="D149" s="62">
        <v>1191.56</v>
      </c>
      <c r="E149" s="45">
        <v>74.472499999999997</v>
      </c>
      <c r="F149" s="55">
        <v>0</v>
      </c>
      <c r="G149" s="45">
        <v>1117.0874999999999</v>
      </c>
      <c r="H149" s="32">
        <v>44270</v>
      </c>
      <c r="I149" s="36">
        <v>44270</v>
      </c>
    </row>
    <row r="150" spans="1:9" ht="14.5" thickBot="1" x14ac:dyDescent="0.35">
      <c r="A150" s="12">
        <v>1297</v>
      </c>
      <c r="B150" s="11" t="s">
        <v>205</v>
      </c>
      <c r="C150" s="5" t="s">
        <v>246</v>
      </c>
      <c r="D150" s="62">
        <v>3200.92</v>
      </c>
      <c r="E150" s="45">
        <v>200.0575</v>
      </c>
      <c r="F150" s="55">
        <v>0</v>
      </c>
      <c r="G150" s="45">
        <v>3000.8625000000002</v>
      </c>
      <c r="H150" s="32">
        <v>45323</v>
      </c>
      <c r="I150" s="36">
        <v>45323</v>
      </c>
    </row>
    <row r="151" spans="1:9" ht="14.5" thickBot="1" x14ac:dyDescent="0.35">
      <c r="A151" s="12">
        <v>1137</v>
      </c>
      <c r="B151" s="11" t="s">
        <v>205</v>
      </c>
      <c r="C151" s="29" t="s">
        <v>70</v>
      </c>
      <c r="D151" s="62">
        <v>2524.79</v>
      </c>
      <c r="E151" s="45">
        <v>157.799375</v>
      </c>
      <c r="F151" s="55">
        <v>0</v>
      </c>
      <c r="G151" s="45">
        <v>2366.9906249999999</v>
      </c>
      <c r="H151" s="32">
        <v>42095</v>
      </c>
      <c r="I151" s="36">
        <v>42095</v>
      </c>
    </row>
    <row r="152" spans="1:9" ht="14.5" thickBot="1" x14ac:dyDescent="0.35">
      <c r="A152" s="12">
        <v>1120</v>
      </c>
      <c r="B152" s="11" t="s">
        <v>199</v>
      </c>
      <c r="C152" s="29" t="s">
        <v>71</v>
      </c>
      <c r="D152" s="62">
        <v>5956.86</v>
      </c>
      <c r="E152" s="45">
        <v>372.30374999999998</v>
      </c>
      <c r="F152" s="55">
        <v>0</v>
      </c>
      <c r="G152" s="45">
        <v>5584.5562499999996</v>
      </c>
      <c r="H152" s="32">
        <v>41730</v>
      </c>
      <c r="I152" s="36">
        <v>41730</v>
      </c>
    </row>
    <row r="153" spans="1:9" ht="14.5" thickBot="1" x14ac:dyDescent="0.35">
      <c r="A153" s="12">
        <v>1144</v>
      </c>
      <c r="B153" s="11" t="s">
        <v>200</v>
      </c>
      <c r="C153" s="29" t="s">
        <v>72</v>
      </c>
      <c r="D153" s="62">
        <v>3289.07</v>
      </c>
      <c r="E153" s="45">
        <v>205.56687500000001</v>
      </c>
      <c r="F153" s="55">
        <v>0</v>
      </c>
      <c r="G153" s="45">
        <v>3083.5031250000002</v>
      </c>
      <c r="H153" s="32">
        <v>42095</v>
      </c>
      <c r="I153" s="36">
        <v>42095</v>
      </c>
    </row>
    <row r="154" spans="1:9" ht="14.5" thickBot="1" x14ac:dyDescent="0.35">
      <c r="A154" s="12">
        <v>1109</v>
      </c>
      <c r="B154" s="11" t="s">
        <v>203</v>
      </c>
      <c r="C154" s="29" t="s">
        <v>73</v>
      </c>
      <c r="D154" s="62">
        <v>3442.92</v>
      </c>
      <c r="E154" s="45">
        <v>215.1825</v>
      </c>
      <c r="F154" s="55">
        <v>0</v>
      </c>
      <c r="G154" s="45">
        <v>3227.7375000000002</v>
      </c>
      <c r="H154" s="32">
        <v>41306</v>
      </c>
      <c r="I154" s="36">
        <v>41306</v>
      </c>
    </row>
    <row r="155" spans="1:9" ht="14.5" thickBot="1" x14ac:dyDescent="0.35">
      <c r="A155" s="12">
        <v>1183</v>
      </c>
      <c r="B155" s="11" t="s">
        <v>205</v>
      </c>
      <c r="C155" s="29" t="s">
        <v>74</v>
      </c>
      <c r="D155" s="62">
        <v>36184.47</v>
      </c>
      <c r="E155" s="45">
        <v>2261.5293750000001</v>
      </c>
      <c r="F155" s="55">
        <v>0</v>
      </c>
      <c r="G155" s="45">
        <v>33922.940625000003</v>
      </c>
      <c r="H155" s="32">
        <v>43525</v>
      </c>
      <c r="I155" s="36">
        <v>43525</v>
      </c>
    </row>
    <row r="156" spans="1:9" ht="14.5" thickBot="1" x14ac:dyDescent="0.35">
      <c r="A156" s="12">
        <v>1302</v>
      </c>
      <c r="B156" s="11" t="s">
        <v>205</v>
      </c>
      <c r="C156" s="5" t="s">
        <v>251</v>
      </c>
      <c r="D156" s="62">
        <v>743.47</v>
      </c>
      <c r="E156" s="45">
        <v>46.466875000000002</v>
      </c>
      <c r="F156" s="55">
        <v>0</v>
      </c>
      <c r="G156" s="45">
        <v>697.00312500000007</v>
      </c>
      <c r="H156" s="32">
        <v>45323</v>
      </c>
      <c r="I156" s="36">
        <v>45323</v>
      </c>
    </row>
    <row r="157" spans="1:9" ht="14.5" thickBot="1" x14ac:dyDescent="0.35">
      <c r="A157" s="12">
        <v>1225</v>
      </c>
      <c r="B157" s="11" t="s">
        <v>204</v>
      </c>
      <c r="C157" s="5" t="s">
        <v>162</v>
      </c>
      <c r="D157" s="62">
        <v>2723.63</v>
      </c>
      <c r="E157" s="45">
        <v>170.22687500000001</v>
      </c>
      <c r="F157" s="55">
        <v>0</v>
      </c>
      <c r="G157" s="45">
        <v>2553.4031250000003</v>
      </c>
      <c r="H157" s="32">
        <v>44270</v>
      </c>
      <c r="I157" s="36">
        <v>44270</v>
      </c>
    </row>
    <row r="158" spans="1:9" ht="14.5" thickBot="1" x14ac:dyDescent="0.35">
      <c r="A158" s="12">
        <v>1030</v>
      </c>
      <c r="B158" s="11" t="s">
        <v>201</v>
      </c>
      <c r="C158" s="29" t="s">
        <v>75</v>
      </c>
      <c r="D158" s="62">
        <v>2790.91</v>
      </c>
      <c r="E158" s="45">
        <v>174.43187499999999</v>
      </c>
      <c r="F158" s="55">
        <v>0</v>
      </c>
      <c r="G158" s="45">
        <v>2616.4781249999996</v>
      </c>
      <c r="H158" s="32">
        <v>40148</v>
      </c>
      <c r="I158" s="36">
        <v>40148</v>
      </c>
    </row>
    <row r="159" spans="1:9" ht="14.5" thickBot="1" x14ac:dyDescent="0.35">
      <c r="A159" s="12">
        <v>1028</v>
      </c>
      <c r="B159" s="11" t="s">
        <v>201</v>
      </c>
      <c r="C159" s="29" t="s">
        <v>262</v>
      </c>
      <c r="D159" s="62">
        <v>2671.71</v>
      </c>
      <c r="E159" s="45">
        <v>166.981875</v>
      </c>
      <c r="F159" s="55">
        <v>0</v>
      </c>
      <c r="G159" s="45">
        <v>2504.7281250000001</v>
      </c>
      <c r="H159" s="32">
        <v>40148</v>
      </c>
      <c r="I159" s="36">
        <v>40148</v>
      </c>
    </row>
    <row r="160" spans="1:9" ht="14.5" thickBot="1" x14ac:dyDescent="0.35">
      <c r="A160" s="10">
        <v>1213</v>
      </c>
      <c r="B160" s="11" t="s">
        <v>199</v>
      </c>
      <c r="C160" s="29" t="s">
        <v>138</v>
      </c>
      <c r="D160" s="62">
        <v>351.2</v>
      </c>
      <c r="E160" s="45">
        <v>21.95</v>
      </c>
      <c r="F160" s="55">
        <v>0</v>
      </c>
      <c r="G160" s="45">
        <v>329.25</v>
      </c>
      <c r="H160" s="32">
        <v>43891</v>
      </c>
      <c r="I160" s="36">
        <v>43891</v>
      </c>
    </row>
    <row r="161" spans="1:9" ht="14.5" thickBot="1" x14ac:dyDescent="0.35">
      <c r="A161" s="16">
        <v>1315</v>
      </c>
      <c r="B161" s="11" t="s">
        <v>203</v>
      </c>
      <c r="C161" s="38" t="s">
        <v>307</v>
      </c>
      <c r="D161" s="62">
        <v>674.71</v>
      </c>
      <c r="E161" s="45">
        <v>42.169375000000002</v>
      </c>
      <c r="F161" s="55">
        <v>0</v>
      </c>
      <c r="G161" s="45">
        <v>632.54062500000009</v>
      </c>
      <c r="H161" s="32"/>
      <c r="I161" s="36">
        <v>45717</v>
      </c>
    </row>
    <row r="162" spans="1:9" ht="14.5" thickBot="1" x14ac:dyDescent="0.35">
      <c r="A162" s="10">
        <v>1077</v>
      </c>
      <c r="B162" s="11" t="s">
        <v>204</v>
      </c>
      <c r="C162" s="29" t="s">
        <v>76</v>
      </c>
      <c r="D162" s="62">
        <v>2456.09</v>
      </c>
      <c r="E162" s="45">
        <v>153.50562500000001</v>
      </c>
      <c r="F162" s="55">
        <v>0</v>
      </c>
      <c r="G162" s="45">
        <v>2302.5843750000004</v>
      </c>
      <c r="H162" s="32">
        <v>40909</v>
      </c>
      <c r="I162" s="36">
        <v>40909</v>
      </c>
    </row>
    <row r="163" spans="1:9" s="4" customFormat="1" ht="14.5" thickBot="1" x14ac:dyDescent="0.35">
      <c r="A163" s="10">
        <v>1075</v>
      </c>
      <c r="B163" s="11" t="s">
        <v>203</v>
      </c>
      <c r="C163" s="29" t="s">
        <v>77</v>
      </c>
      <c r="D163" s="62">
        <v>5189.46</v>
      </c>
      <c r="E163" s="45">
        <v>324.34125</v>
      </c>
      <c r="F163" s="55">
        <v>0</v>
      </c>
      <c r="G163" s="45">
        <v>4865.1187499999996</v>
      </c>
      <c r="H163" s="32">
        <v>40909</v>
      </c>
      <c r="I163" s="36">
        <v>40909</v>
      </c>
    </row>
    <row r="164" spans="1:9" ht="14.5" thickBot="1" x14ac:dyDescent="0.35">
      <c r="A164" s="10">
        <v>1275</v>
      </c>
      <c r="B164" s="11" t="s">
        <v>204</v>
      </c>
      <c r="C164" s="5" t="s">
        <v>218</v>
      </c>
      <c r="D164" s="62">
        <v>272.18</v>
      </c>
      <c r="E164" s="45">
        <v>17.01125</v>
      </c>
      <c r="F164" s="55">
        <v>0</v>
      </c>
      <c r="G164" s="45">
        <v>255.16875000000002</v>
      </c>
      <c r="H164" s="32">
        <v>44958</v>
      </c>
      <c r="I164" s="36">
        <v>44958</v>
      </c>
    </row>
    <row r="165" spans="1:9" ht="14.5" thickBot="1" x14ac:dyDescent="0.35">
      <c r="A165" s="10">
        <v>1068</v>
      </c>
      <c r="B165" s="11" t="s">
        <v>200</v>
      </c>
      <c r="C165" s="29" t="s">
        <v>78</v>
      </c>
      <c r="D165" s="62">
        <v>1501.56</v>
      </c>
      <c r="E165" s="45">
        <v>93.847499999999997</v>
      </c>
      <c r="F165" s="55">
        <v>0</v>
      </c>
      <c r="G165" s="45">
        <v>1407.7124999999999</v>
      </c>
      <c r="H165" s="32">
        <v>40544</v>
      </c>
      <c r="I165" s="36">
        <v>40544</v>
      </c>
    </row>
    <row r="166" spans="1:9" ht="14.5" thickBot="1" x14ac:dyDescent="0.35">
      <c r="A166" s="16">
        <v>1308</v>
      </c>
      <c r="B166" s="11" t="s">
        <v>197</v>
      </c>
      <c r="C166" s="40" t="s">
        <v>266</v>
      </c>
      <c r="D166" s="62">
        <v>5340.22</v>
      </c>
      <c r="E166" s="45">
        <v>333.76375000000002</v>
      </c>
      <c r="F166" s="55">
        <v>0</v>
      </c>
      <c r="G166" s="45">
        <v>5006.4562500000002</v>
      </c>
      <c r="H166" s="32"/>
      <c r="I166" s="36">
        <v>45717</v>
      </c>
    </row>
    <row r="167" spans="1:9" ht="14.5" thickBot="1" x14ac:dyDescent="0.35">
      <c r="A167" s="10">
        <v>1022</v>
      </c>
      <c r="B167" s="11" t="s">
        <v>203</v>
      </c>
      <c r="C167" s="29" t="s">
        <v>79</v>
      </c>
      <c r="D167" s="62">
        <v>11934.99</v>
      </c>
      <c r="E167" s="45">
        <v>745.93687499999999</v>
      </c>
      <c r="F167" s="55">
        <v>0</v>
      </c>
      <c r="G167" s="45">
        <v>11189.053125</v>
      </c>
      <c r="H167" s="32">
        <v>40148</v>
      </c>
      <c r="I167" s="36">
        <v>40148</v>
      </c>
    </row>
    <row r="168" spans="1:9" ht="14.5" thickBot="1" x14ac:dyDescent="0.35">
      <c r="A168" s="10">
        <v>1276</v>
      </c>
      <c r="B168" s="11" t="s">
        <v>201</v>
      </c>
      <c r="C168" s="5" t="s">
        <v>219</v>
      </c>
      <c r="D168" s="62">
        <v>3434.64</v>
      </c>
      <c r="E168" s="45">
        <v>214.66499999999999</v>
      </c>
      <c r="F168" s="55">
        <v>0</v>
      </c>
      <c r="G168" s="45">
        <v>3219.9749999999999</v>
      </c>
      <c r="H168" s="32">
        <v>44958</v>
      </c>
      <c r="I168" s="36">
        <v>44958</v>
      </c>
    </row>
    <row r="169" spans="1:9" ht="14.5" thickBot="1" x14ac:dyDescent="0.35">
      <c r="A169" s="10">
        <v>1081</v>
      </c>
      <c r="B169" s="11" t="s">
        <v>205</v>
      </c>
      <c r="C169" s="29" t="s">
        <v>80</v>
      </c>
      <c r="D169" s="62">
        <v>6470.81</v>
      </c>
      <c r="E169" s="45">
        <v>404.42562500000003</v>
      </c>
      <c r="F169" s="55">
        <v>0</v>
      </c>
      <c r="G169" s="45">
        <v>6066.3843750000005</v>
      </c>
      <c r="H169" s="32">
        <v>40909</v>
      </c>
      <c r="I169" s="36">
        <v>40909</v>
      </c>
    </row>
    <row r="170" spans="1:9" ht="14.5" thickBot="1" x14ac:dyDescent="0.35">
      <c r="A170" s="10">
        <v>1180</v>
      </c>
      <c r="B170" s="11" t="s">
        <v>200</v>
      </c>
      <c r="C170" s="29" t="s">
        <v>260</v>
      </c>
      <c r="D170" s="62">
        <v>3952.65</v>
      </c>
      <c r="E170" s="45">
        <v>247.04062500000001</v>
      </c>
      <c r="F170" s="55">
        <v>0</v>
      </c>
      <c r="G170" s="45">
        <v>3705.609375</v>
      </c>
      <c r="H170" s="32">
        <v>43525</v>
      </c>
      <c r="I170" s="36">
        <v>43525</v>
      </c>
    </row>
    <row r="171" spans="1:9" ht="14.5" thickBot="1" x14ac:dyDescent="0.35">
      <c r="A171" s="10">
        <v>1130</v>
      </c>
      <c r="B171" s="11" t="s">
        <v>200</v>
      </c>
      <c r="C171" s="29" t="s">
        <v>81</v>
      </c>
      <c r="D171" s="62">
        <v>8229.99</v>
      </c>
      <c r="E171" s="45">
        <v>514.37437499999999</v>
      </c>
      <c r="F171" s="55">
        <v>0</v>
      </c>
      <c r="G171" s="45">
        <v>7715.6156249999995</v>
      </c>
      <c r="H171" s="32">
        <v>41730</v>
      </c>
      <c r="I171" s="36">
        <v>41730</v>
      </c>
    </row>
    <row r="172" spans="1:9" ht="14.5" thickBot="1" x14ac:dyDescent="0.35">
      <c r="A172" s="10">
        <v>1149</v>
      </c>
      <c r="B172" s="11" t="s">
        <v>204</v>
      </c>
      <c r="C172" s="29" t="s">
        <v>82</v>
      </c>
      <c r="D172" s="62">
        <v>2638.54</v>
      </c>
      <c r="E172" s="45">
        <v>164.90875</v>
      </c>
      <c r="F172" s="55">
        <v>0</v>
      </c>
      <c r="G172" s="45">
        <v>2473.6312499999999</v>
      </c>
      <c r="H172" s="32">
        <v>42401</v>
      </c>
      <c r="I172" s="36">
        <v>42401</v>
      </c>
    </row>
    <row r="173" spans="1:9" ht="14.5" thickBot="1" x14ac:dyDescent="0.35">
      <c r="A173" s="10">
        <v>1091</v>
      </c>
      <c r="B173" s="11" t="s">
        <v>197</v>
      </c>
      <c r="C173" s="29" t="s">
        <v>83</v>
      </c>
      <c r="D173" s="62">
        <v>4514.58</v>
      </c>
      <c r="E173" s="45">
        <v>282.16125</v>
      </c>
      <c r="F173" s="55">
        <v>0</v>
      </c>
      <c r="G173" s="45">
        <v>4232.4187499999998</v>
      </c>
      <c r="H173" s="32">
        <v>40909</v>
      </c>
      <c r="I173" s="36">
        <v>40909</v>
      </c>
    </row>
    <row r="174" spans="1:9" ht="14.5" thickBot="1" x14ac:dyDescent="0.35">
      <c r="A174" s="10">
        <v>1104</v>
      </c>
      <c r="B174" s="11" t="s">
        <v>199</v>
      </c>
      <c r="C174" s="29" t="s">
        <v>84</v>
      </c>
      <c r="D174" s="62">
        <v>2590.31</v>
      </c>
      <c r="E174" s="45">
        <v>161.894375</v>
      </c>
      <c r="F174" s="55">
        <v>0</v>
      </c>
      <c r="G174" s="45">
        <v>2428.4156250000001</v>
      </c>
      <c r="H174" s="32">
        <v>41306</v>
      </c>
      <c r="I174" s="36">
        <v>41306</v>
      </c>
    </row>
    <row r="175" spans="1:9" ht="14.5" thickBot="1" x14ac:dyDescent="0.35">
      <c r="A175" s="10">
        <v>1056</v>
      </c>
      <c r="B175" s="11" t="s">
        <v>202</v>
      </c>
      <c r="C175" s="29" t="s">
        <v>85</v>
      </c>
      <c r="D175" s="62">
        <v>21913.23</v>
      </c>
      <c r="E175" s="45">
        <v>1369.576875</v>
      </c>
      <c r="F175" s="55">
        <v>0</v>
      </c>
      <c r="G175" s="45">
        <v>20543.653125000001</v>
      </c>
      <c r="H175" s="32">
        <v>40269</v>
      </c>
      <c r="I175" s="36">
        <v>40269</v>
      </c>
    </row>
    <row r="176" spans="1:9" ht="14.5" thickBot="1" x14ac:dyDescent="0.35">
      <c r="A176" s="10">
        <v>1071</v>
      </c>
      <c r="B176" s="11" t="s">
        <v>200</v>
      </c>
      <c r="C176" s="29" t="s">
        <v>86</v>
      </c>
      <c r="D176" s="62">
        <v>27713.22</v>
      </c>
      <c r="E176" s="45">
        <v>1732.0762500000001</v>
      </c>
      <c r="F176" s="55">
        <v>0</v>
      </c>
      <c r="G176" s="45">
        <v>25981.143750000003</v>
      </c>
      <c r="H176" s="32">
        <v>40909</v>
      </c>
      <c r="I176" s="36">
        <v>40909</v>
      </c>
    </row>
    <row r="177" spans="1:9" ht="14.5" thickBot="1" x14ac:dyDescent="0.35">
      <c r="A177" s="10">
        <v>1208</v>
      </c>
      <c r="B177" s="11" t="s">
        <v>203</v>
      </c>
      <c r="C177" s="29" t="s">
        <v>142</v>
      </c>
      <c r="D177" s="62">
        <v>4134.7</v>
      </c>
      <c r="E177" s="45">
        <v>258.41874999999999</v>
      </c>
      <c r="F177" s="55">
        <v>0</v>
      </c>
      <c r="G177" s="45">
        <v>3876.28125</v>
      </c>
      <c r="H177" s="32">
        <v>43891</v>
      </c>
      <c r="I177" s="36">
        <v>43891</v>
      </c>
    </row>
    <row r="178" spans="1:9" ht="14.5" thickBot="1" x14ac:dyDescent="0.35">
      <c r="A178" s="10">
        <v>1301</v>
      </c>
      <c r="B178" s="11" t="s">
        <v>203</v>
      </c>
      <c r="C178" s="5" t="s">
        <v>250</v>
      </c>
      <c r="D178" s="62">
        <v>4310.68</v>
      </c>
      <c r="E178" s="45">
        <v>269.41750000000002</v>
      </c>
      <c r="F178" s="55">
        <v>0</v>
      </c>
      <c r="G178" s="45">
        <v>4041.2625000000003</v>
      </c>
      <c r="H178" s="32">
        <v>45323</v>
      </c>
      <c r="I178" s="36">
        <v>45323</v>
      </c>
    </row>
    <row r="179" spans="1:9" ht="14.5" thickBot="1" x14ac:dyDescent="0.35">
      <c r="A179" s="10">
        <v>1168</v>
      </c>
      <c r="B179" s="11" t="s">
        <v>205</v>
      </c>
      <c r="C179" s="29" t="s">
        <v>87</v>
      </c>
      <c r="D179" s="62">
        <v>9288.67</v>
      </c>
      <c r="E179" s="45">
        <v>580.541875</v>
      </c>
      <c r="F179" s="55">
        <v>0</v>
      </c>
      <c r="G179" s="45">
        <v>8708.1281249999993</v>
      </c>
      <c r="H179" s="32">
        <v>43132</v>
      </c>
      <c r="I179" s="36">
        <v>43132</v>
      </c>
    </row>
    <row r="180" spans="1:9" ht="14.5" thickBot="1" x14ac:dyDescent="0.35">
      <c r="A180" s="10">
        <v>1138</v>
      </c>
      <c r="B180" s="11" t="s">
        <v>199</v>
      </c>
      <c r="C180" s="29" t="s">
        <v>88</v>
      </c>
      <c r="D180" s="62">
        <v>1977.29</v>
      </c>
      <c r="E180" s="45">
        <v>123.580625</v>
      </c>
      <c r="F180" s="55">
        <v>0</v>
      </c>
      <c r="G180" s="45">
        <v>1853.7093749999999</v>
      </c>
      <c r="H180" s="32">
        <v>42095</v>
      </c>
      <c r="I180" s="36">
        <v>42095</v>
      </c>
    </row>
    <row r="181" spans="1:9" ht="14.5" thickBot="1" x14ac:dyDescent="0.35">
      <c r="A181" s="10">
        <v>1247</v>
      </c>
      <c r="B181" s="11" t="s">
        <v>197</v>
      </c>
      <c r="C181" s="5" t="s">
        <v>182</v>
      </c>
      <c r="D181" s="62">
        <v>10219.200000000001</v>
      </c>
      <c r="E181" s="45">
        <v>638.70000000000005</v>
      </c>
      <c r="F181" s="55">
        <v>0</v>
      </c>
      <c r="G181" s="45">
        <v>9580.5</v>
      </c>
      <c r="H181" s="32">
        <v>44593</v>
      </c>
      <c r="I181" s="36">
        <v>44593</v>
      </c>
    </row>
    <row r="182" spans="1:9" ht="14.5" thickBot="1" x14ac:dyDescent="0.35">
      <c r="A182" s="10">
        <v>1199</v>
      </c>
      <c r="B182" s="11" t="s">
        <v>205</v>
      </c>
      <c r="C182" s="29" t="s">
        <v>148</v>
      </c>
      <c r="D182" s="62">
        <v>3282.93</v>
      </c>
      <c r="E182" s="45">
        <v>205.18312499999999</v>
      </c>
      <c r="F182" s="55">
        <v>0</v>
      </c>
      <c r="G182" s="45">
        <v>3077.7468749999998</v>
      </c>
      <c r="H182" s="32">
        <v>43891</v>
      </c>
      <c r="I182" s="36">
        <v>43891</v>
      </c>
    </row>
    <row r="183" spans="1:9" ht="14.5" thickBot="1" x14ac:dyDescent="0.35">
      <c r="A183" s="10">
        <v>1326</v>
      </c>
      <c r="B183" s="11" t="s">
        <v>205</v>
      </c>
      <c r="C183" s="29" t="s">
        <v>294</v>
      </c>
      <c r="D183" s="62">
        <v>2059.7800000000002</v>
      </c>
      <c r="E183" s="45">
        <v>128.73625000000001</v>
      </c>
      <c r="F183" s="55">
        <v>0</v>
      </c>
      <c r="G183" s="45">
        <v>1931.0437500000003</v>
      </c>
      <c r="H183" s="32"/>
      <c r="I183" s="36">
        <v>46054</v>
      </c>
    </row>
    <row r="184" spans="1:9" ht="14.5" thickBot="1" x14ac:dyDescent="0.35">
      <c r="A184" s="10">
        <v>1173</v>
      </c>
      <c r="B184" s="11" t="s">
        <v>205</v>
      </c>
      <c r="C184" s="29" t="s">
        <v>89</v>
      </c>
      <c r="D184" s="62">
        <v>526807.09</v>
      </c>
      <c r="E184" s="45">
        <v>32925.443124999998</v>
      </c>
      <c r="F184" s="55">
        <v>0</v>
      </c>
      <c r="G184" s="45">
        <v>493881.64687499998</v>
      </c>
      <c r="H184" s="32">
        <v>43132</v>
      </c>
      <c r="I184" s="36">
        <v>43132</v>
      </c>
    </row>
    <row r="185" spans="1:9" ht="14.5" thickBot="1" x14ac:dyDescent="0.35">
      <c r="A185" s="10">
        <v>1204</v>
      </c>
      <c r="B185" s="11" t="s">
        <v>204</v>
      </c>
      <c r="C185" s="29" t="s">
        <v>145</v>
      </c>
      <c r="D185" s="62">
        <v>85127.31</v>
      </c>
      <c r="E185" s="45">
        <v>5320.4568749999999</v>
      </c>
      <c r="F185" s="55">
        <v>0</v>
      </c>
      <c r="G185" s="45">
        <v>79806.853124999994</v>
      </c>
      <c r="H185" s="32">
        <v>43891</v>
      </c>
      <c r="I185" s="36">
        <v>43891</v>
      </c>
    </row>
    <row r="186" spans="1:9" ht="14.5" thickBot="1" x14ac:dyDescent="0.35">
      <c r="A186" s="10">
        <v>1277</v>
      </c>
      <c r="B186" s="11" t="s">
        <v>202</v>
      </c>
      <c r="C186" s="5" t="s">
        <v>228</v>
      </c>
      <c r="D186" s="62">
        <v>4535.2700000000004</v>
      </c>
      <c r="E186" s="45">
        <v>283.45437500000003</v>
      </c>
      <c r="F186" s="55">
        <v>0</v>
      </c>
      <c r="G186" s="45">
        <v>4251.8156250000002</v>
      </c>
      <c r="H186" s="32">
        <v>44958</v>
      </c>
      <c r="I186" s="36">
        <v>44958</v>
      </c>
    </row>
    <row r="187" spans="1:9" ht="14.5" thickBot="1" x14ac:dyDescent="0.35">
      <c r="A187" s="10">
        <v>1239</v>
      </c>
      <c r="B187" s="11" t="s">
        <v>199</v>
      </c>
      <c r="C187" s="5" t="s">
        <v>174</v>
      </c>
      <c r="D187" s="62">
        <v>2489.4299999999998</v>
      </c>
      <c r="E187" s="45">
        <v>155.58937499999999</v>
      </c>
      <c r="F187" s="55">
        <v>0</v>
      </c>
      <c r="G187" s="45">
        <v>2333.8406249999998</v>
      </c>
      <c r="H187" s="32">
        <v>44270</v>
      </c>
      <c r="I187" s="36">
        <v>44270</v>
      </c>
    </row>
    <row r="188" spans="1:9" ht="14.5" thickBot="1" x14ac:dyDescent="0.35">
      <c r="A188" s="10">
        <v>1337</v>
      </c>
      <c r="B188" s="11" t="s">
        <v>200</v>
      </c>
      <c r="C188" s="29" t="s">
        <v>305</v>
      </c>
      <c r="D188" s="62">
        <v>2596.7800000000002</v>
      </c>
      <c r="E188" s="45">
        <v>162.29875000000001</v>
      </c>
      <c r="F188" s="55">
        <v>0</v>
      </c>
      <c r="G188" s="45">
        <v>2434.4812500000003</v>
      </c>
      <c r="H188" s="32"/>
      <c r="I188" s="36">
        <v>46054</v>
      </c>
    </row>
    <row r="189" spans="1:9" ht="14.5" thickBot="1" x14ac:dyDescent="0.35">
      <c r="A189" s="10">
        <v>1087</v>
      </c>
      <c r="B189" s="11" t="s">
        <v>199</v>
      </c>
      <c r="C189" s="29" t="s">
        <v>90</v>
      </c>
      <c r="D189" s="62">
        <v>32752.25</v>
      </c>
      <c r="E189" s="45">
        <v>2047.015625</v>
      </c>
      <c r="F189" s="55">
        <v>12060</v>
      </c>
      <c r="G189" s="45">
        <v>30705.234375</v>
      </c>
      <c r="H189" s="32">
        <v>40909</v>
      </c>
      <c r="I189" s="36">
        <v>40909</v>
      </c>
    </row>
    <row r="190" spans="1:9" ht="14.5" thickBot="1" x14ac:dyDescent="0.35">
      <c r="A190" s="10">
        <v>1038</v>
      </c>
      <c r="B190" s="11" t="s">
        <v>203</v>
      </c>
      <c r="C190" s="29" t="s">
        <v>91</v>
      </c>
      <c r="D190" s="62">
        <v>9775.42</v>
      </c>
      <c r="E190" s="45">
        <v>610.96375</v>
      </c>
      <c r="F190" s="55">
        <v>0</v>
      </c>
      <c r="G190" s="45">
        <v>9164.4562499999993</v>
      </c>
      <c r="H190" s="32">
        <v>40148</v>
      </c>
      <c r="I190" s="36">
        <v>40148</v>
      </c>
    </row>
    <row r="191" spans="1:9" ht="14.5" thickBot="1" x14ac:dyDescent="0.35">
      <c r="A191" s="10">
        <v>1092</v>
      </c>
      <c r="B191" s="11" t="s">
        <v>199</v>
      </c>
      <c r="C191" s="29" t="s">
        <v>92</v>
      </c>
      <c r="D191" s="62">
        <v>64547.83</v>
      </c>
      <c r="E191" s="45">
        <v>4034.2393750000001</v>
      </c>
      <c r="F191" s="55">
        <v>15000</v>
      </c>
      <c r="G191" s="45">
        <v>60513.590625000004</v>
      </c>
      <c r="H191" s="32">
        <v>40909</v>
      </c>
      <c r="I191" s="36">
        <v>40909</v>
      </c>
    </row>
    <row r="192" spans="1:9" ht="14.5" thickBot="1" x14ac:dyDescent="0.35">
      <c r="A192" s="10">
        <v>1001</v>
      </c>
      <c r="B192" s="11" t="s">
        <v>206</v>
      </c>
      <c r="C192" s="29" t="s">
        <v>93</v>
      </c>
      <c r="D192" s="62">
        <v>5679.96</v>
      </c>
      <c r="E192" s="45">
        <v>354.9975</v>
      </c>
      <c r="F192" s="55">
        <v>0</v>
      </c>
      <c r="G192" s="45">
        <v>5324.9624999999996</v>
      </c>
      <c r="H192" s="32">
        <v>40148</v>
      </c>
      <c r="I192" s="36">
        <v>40148</v>
      </c>
    </row>
    <row r="193" spans="1:9" ht="14.5" thickBot="1" x14ac:dyDescent="0.35">
      <c r="A193" s="10">
        <v>1260</v>
      </c>
      <c r="B193" s="11" t="s">
        <v>204</v>
      </c>
      <c r="C193" s="5" t="s">
        <v>192</v>
      </c>
      <c r="D193" s="62">
        <v>312.04000000000002</v>
      </c>
      <c r="E193" s="45">
        <v>19.502500000000001</v>
      </c>
      <c r="F193" s="55">
        <v>0</v>
      </c>
      <c r="G193" s="45">
        <v>292.53750000000002</v>
      </c>
      <c r="H193" s="32">
        <v>44593</v>
      </c>
      <c r="I193" s="36">
        <v>44593</v>
      </c>
    </row>
    <row r="194" spans="1:9" ht="14.5" thickBot="1" x14ac:dyDescent="0.35">
      <c r="A194" s="10">
        <v>1193</v>
      </c>
      <c r="B194" s="11" t="s">
        <v>204</v>
      </c>
      <c r="C194" s="29" t="s">
        <v>94</v>
      </c>
      <c r="D194" s="62">
        <v>478.16</v>
      </c>
      <c r="E194" s="45">
        <v>29.885000000000002</v>
      </c>
      <c r="F194" s="55">
        <v>0</v>
      </c>
      <c r="G194" s="45">
        <v>448.27500000000003</v>
      </c>
      <c r="H194" s="32">
        <v>43525</v>
      </c>
      <c r="I194" s="36">
        <v>43525</v>
      </c>
    </row>
    <row r="195" spans="1:9" ht="14.5" thickBot="1" x14ac:dyDescent="0.35">
      <c r="A195" s="10">
        <v>1329</v>
      </c>
      <c r="B195" s="11" t="s">
        <v>205</v>
      </c>
      <c r="C195" s="29" t="s">
        <v>297</v>
      </c>
      <c r="D195" s="62">
        <v>1933.66</v>
      </c>
      <c r="E195" s="45">
        <v>120.85375000000001</v>
      </c>
      <c r="F195" s="55">
        <v>0</v>
      </c>
      <c r="G195" s="45">
        <v>1812.8062500000001</v>
      </c>
      <c r="H195" s="32"/>
      <c r="I195" s="36">
        <v>46054</v>
      </c>
    </row>
    <row r="196" spans="1:9" ht="14.5" thickBot="1" x14ac:dyDescent="0.35">
      <c r="A196" s="10">
        <v>1140</v>
      </c>
      <c r="B196" s="11" t="s">
        <v>203</v>
      </c>
      <c r="C196" s="29" t="s">
        <v>95</v>
      </c>
      <c r="D196" s="62">
        <v>4051.15</v>
      </c>
      <c r="E196" s="45">
        <v>253.19687500000001</v>
      </c>
      <c r="F196" s="55">
        <v>0</v>
      </c>
      <c r="G196" s="45">
        <v>3797.953125</v>
      </c>
      <c r="H196" s="32">
        <v>42095</v>
      </c>
      <c r="I196" s="36">
        <v>42095</v>
      </c>
    </row>
    <row r="197" spans="1:9" ht="14.5" thickBot="1" x14ac:dyDescent="0.35">
      <c r="A197" s="10">
        <v>1002</v>
      </c>
      <c r="B197" s="11" t="s">
        <v>206</v>
      </c>
      <c r="C197" s="29" t="s">
        <v>96</v>
      </c>
      <c r="D197" s="62">
        <v>4500.01</v>
      </c>
      <c r="E197" s="45">
        <v>281.25062500000001</v>
      </c>
      <c r="F197" s="55">
        <v>0</v>
      </c>
      <c r="G197" s="45">
        <v>4218.7593750000005</v>
      </c>
      <c r="H197" s="32">
        <v>40148</v>
      </c>
      <c r="I197" s="36">
        <v>40148</v>
      </c>
    </row>
    <row r="198" spans="1:9" ht="14.5" thickBot="1" x14ac:dyDescent="0.35">
      <c r="A198" s="10">
        <v>1248</v>
      </c>
      <c r="B198" s="11" t="s">
        <v>203</v>
      </c>
      <c r="C198" s="5" t="s">
        <v>183</v>
      </c>
      <c r="D198" s="62">
        <v>9526.82</v>
      </c>
      <c r="E198" s="45">
        <v>595.42624999999998</v>
      </c>
      <c r="F198" s="55">
        <v>0</v>
      </c>
      <c r="G198" s="45">
        <v>8931.3937499999993</v>
      </c>
      <c r="H198" s="32">
        <v>44593</v>
      </c>
      <c r="I198" s="36">
        <v>44593</v>
      </c>
    </row>
    <row r="199" spans="1:9" ht="14.5" thickBot="1" x14ac:dyDescent="0.35">
      <c r="A199" s="13">
        <v>1186</v>
      </c>
      <c r="B199" s="14" t="s">
        <v>205</v>
      </c>
      <c r="C199" s="42" t="s">
        <v>177</v>
      </c>
      <c r="D199" s="62">
        <v>3276.36</v>
      </c>
      <c r="E199" s="45">
        <v>204.77250000000001</v>
      </c>
      <c r="F199" s="55">
        <v>0</v>
      </c>
      <c r="G199" s="45">
        <v>3071.5875000000001</v>
      </c>
      <c r="H199" s="32">
        <v>43525</v>
      </c>
      <c r="I199" s="36">
        <v>43525</v>
      </c>
    </row>
    <row r="200" spans="1:9" ht="14.5" thickBot="1" x14ac:dyDescent="0.35">
      <c r="A200" s="10">
        <v>1278</v>
      </c>
      <c r="B200" s="11" t="s">
        <v>202</v>
      </c>
      <c r="C200" s="5" t="s">
        <v>220</v>
      </c>
      <c r="D200" s="62">
        <v>4171.7299999999996</v>
      </c>
      <c r="E200" s="45">
        <v>260.73312499999997</v>
      </c>
      <c r="F200" s="55">
        <v>0</v>
      </c>
      <c r="G200" s="45">
        <v>3910.9968749999998</v>
      </c>
      <c r="H200" s="32">
        <v>44958</v>
      </c>
      <c r="I200" s="36">
        <v>44958</v>
      </c>
    </row>
    <row r="201" spans="1:9" ht="14.5" thickBot="1" x14ac:dyDescent="0.35">
      <c r="A201" s="10">
        <v>1010</v>
      </c>
      <c r="B201" s="11" t="s">
        <v>205</v>
      </c>
      <c r="C201" s="29" t="s">
        <v>97</v>
      </c>
      <c r="D201" s="62">
        <v>3793.9</v>
      </c>
      <c r="E201" s="45">
        <v>237.11875000000001</v>
      </c>
      <c r="F201" s="55">
        <v>0</v>
      </c>
      <c r="G201" s="45">
        <v>3556.78125</v>
      </c>
      <c r="H201" s="32">
        <v>40148</v>
      </c>
      <c r="I201" s="36">
        <v>40148</v>
      </c>
    </row>
    <row r="202" spans="1:9" ht="14.5" thickBot="1" x14ac:dyDescent="0.35">
      <c r="A202" s="10">
        <v>1294</v>
      </c>
      <c r="B202" s="11" t="s">
        <v>199</v>
      </c>
      <c r="C202" s="5" t="s">
        <v>243</v>
      </c>
      <c r="D202" s="62">
        <v>2260.29</v>
      </c>
      <c r="E202" s="45">
        <v>141.268125</v>
      </c>
      <c r="F202" s="55">
        <v>0</v>
      </c>
      <c r="G202" s="45">
        <v>2119.0218749999999</v>
      </c>
      <c r="H202" s="32">
        <v>45323</v>
      </c>
      <c r="I202" s="36">
        <v>45323</v>
      </c>
    </row>
    <row r="203" spans="1:9" ht="14.5" thickBot="1" x14ac:dyDescent="0.35">
      <c r="A203" s="10">
        <v>1226</v>
      </c>
      <c r="B203" s="11" t="s">
        <v>204</v>
      </c>
      <c r="C203" s="5" t="s">
        <v>163</v>
      </c>
      <c r="D203" s="62">
        <v>4082.97</v>
      </c>
      <c r="E203" s="45">
        <v>255.18562499999999</v>
      </c>
      <c r="F203" s="55">
        <v>0</v>
      </c>
      <c r="G203" s="45">
        <v>3827.7843749999997</v>
      </c>
      <c r="H203" s="32">
        <v>44270</v>
      </c>
      <c r="I203" s="36">
        <v>44270</v>
      </c>
    </row>
    <row r="204" spans="1:9" ht="14.5" thickBot="1" x14ac:dyDescent="0.35">
      <c r="A204" s="10">
        <v>1236</v>
      </c>
      <c r="B204" s="11" t="s">
        <v>201</v>
      </c>
      <c r="C204" s="5" t="s">
        <v>171</v>
      </c>
      <c r="D204" s="62">
        <v>2096.14</v>
      </c>
      <c r="E204" s="45">
        <v>131.00874999999999</v>
      </c>
      <c r="F204" s="55">
        <v>0</v>
      </c>
      <c r="G204" s="45">
        <v>1965.1312499999999</v>
      </c>
      <c r="H204" s="32">
        <v>44270</v>
      </c>
      <c r="I204" s="36">
        <v>44270</v>
      </c>
    </row>
    <row r="205" spans="1:9" ht="14.5" thickBot="1" x14ac:dyDescent="0.35">
      <c r="A205" s="10">
        <v>1059</v>
      </c>
      <c r="B205" s="11" t="s">
        <v>200</v>
      </c>
      <c r="C205" s="29" t="s">
        <v>98</v>
      </c>
      <c r="D205" s="62">
        <v>3542.7</v>
      </c>
      <c r="E205" s="45">
        <v>221.41874999999999</v>
      </c>
      <c r="F205" s="55">
        <v>0</v>
      </c>
      <c r="G205" s="45">
        <v>3321.28125</v>
      </c>
      <c r="H205" s="32">
        <v>41030</v>
      </c>
      <c r="I205" s="36">
        <v>41030</v>
      </c>
    </row>
    <row r="206" spans="1:9" ht="14.5" thickBot="1" x14ac:dyDescent="0.35">
      <c r="A206" s="10">
        <v>1048</v>
      </c>
      <c r="B206" s="11" t="s">
        <v>197</v>
      </c>
      <c r="C206" s="29" t="s">
        <v>99</v>
      </c>
      <c r="D206" s="62">
        <v>12147.02</v>
      </c>
      <c r="E206" s="45">
        <v>759.18875000000003</v>
      </c>
      <c r="F206" s="55">
        <v>0</v>
      </c>
      <c r="G206" s="45">
        <v>11387.831250000001</v>
      </c>
      <c r="H206" s="32">
        <v>41730</v>
      </c>
      <c r="I206" s="36">
        <v>41730</v>
      </c>
    </row>
    <row r="207" spans="1:9" ht="14.5" thickBot="1" x14ac:dyDescent="0.35">
      <c r="A207" s="10">
        <v>1102</v>
      </c>
      <c r="B207" s="11" t="s">
        <v>203</v>
      </c>
      <c r="C207" s="29" t="s">
        <v>100</v>
      </c>
      <c r="D207" s="62">
        <v>4483.03</v>
      </c>
      <c r="E207" s="45">
        <v>280.18937499999998</v>
      </c>
      <c r="F207" s="55">
        <v>0</v>
      </c>
      <c r="G207" s="45">
        <v>4202.8406249999998</v>
      </c>
      <c r="H207" s="32">
        <v>41306</v>
      </c>
      <c r="I207" s="36">
        <v>41306</v>
      </c>
    </row>
    <row r="208" spans="1:9" ht="14.5" thickBot="1" x14ac:dyDescent="0.35">
      <c r="A208" s="10">
        <v>1069</v>
      </c>
      <c r="B208" s="11" t="s">
        <v>204</v>
      </c>
      <c r="C208" s="29" t="s">
        <v>101</v>
      </c>
      <c r="D208" s="62">
        <v>2575.17</v>
      </c>
      <c r="E208" s="45">
        <v>160.948125</v>
      </c>
      <c r="F208" s="55">
        <v>0</v>
      </c>
      <c r="G208" s="45">
        <v>2414.2218750000002</v>
      </c>
      <c r="H208" s="32">
        <v>40909</v>
      </c>
      <c r="I208" s="36">
        <v>40909</v>
      </c>
    </row>
    <row r="209" spans="1:9" ht="14.5" thickBot="1" x14ac:dyDescent="0.35">
      <c r="A209" s="10">
        <v>1026</v>
      </c>
      <c r="B209" s="11" t="s">
        <v>197</v>
      </c>
      <c r="C209" s="29" t="s">
        <v>103</v>
      </c>
      <c r="D209" s="62">
        <v>4705.2299999999996</v>
      </c>
      <c r="E209" s="45">
        <v>294.07687499999997</v>
      </c>
      <c r="F209" s="55">
        <v>0</v>
      </c>
      <c r="G209" s="45">
        <v>4411.1531249999998</v>
      </c>
      <c r="H209" s="32">
        <v>40148</v>
      </c>
      <c r="I209" s="36">
        <v>40148</v>
      </c>
    </row>
    <row r="210" spans="1:9" ht="14.5" thickBot="1" x14ac:dyDescent="0.35">
      <c r="A210" s="10">
        <v>1156</v>
      </c>
      <c r="B210" s="11" t="s">
        <v>200</v>
      </c>
      <c r="C210" s="29" t="s">
        <v>259</v>
      </c>
      <c r="D210" s="62">
        <v>12669.89</v>
      </c>
      <c r="E210" s="45">
        <v>791.86812499999996</v>
      </c>
      <c r="F210" s="55">
        <v>0</v>
      </c>
      <c r="G210" s="45">
        <v>11878.021874999999</v>
      </c>
      <c r="H210" s="32">
        <v>42401</v>
      </c>
      <c r="I210" s="36">
        <v>42401</v>
      </c>
    </row>
    <row r="211" spans="1:9" ht="14.5" thickBot="1" x14ac:dyDescent="0.35">
      <c r="A211" s="10">
        <v>1286</v>
      </c>
      <c r="B211" s="11" t="s">
        <v>200</v>
      </c>
      <c r="C211" s="5" t="s">
        <v>227</v>
      </c>
      <c r="D211" s="62">
        <v>695.72</v>
      </c>
      <c r="E211" s="45">
        <v>43.482500000000002</v>
      </c>
      <c r="F211" s="55">
        <v>0</v>
      </c>
      <c r="G211" s="45">
        <v>652.23750000000007</v>
      </c>
      <c r="H211" s="32">
        <v>44958</v>
      </c>
      <c r="I211" s="36">
        <v>44958</v>
      </c>
    </row>
    <row r="212" spans="1:9" ht="14.5" thickBot="1" x14ac:dyDescent="0.35">
      <c r="A212" s="10">
        <v>1146</v>
      </c>
      <c r="B212" s="11" t="s">
        <v>205</v>
      </c>
      <c r="C212" s="29" t="s">
        <v>104</v>
      </c>
      <c r="D212" s="62">
        <v>2825.83</v>
      </c>
      <c r="E212" s="45">
        <v>176.614375</v>
      </c>
      <c r="F212" s="55">
        <v>0</v>
      </c>
      <c r="G212" s="45">
        <v>2649.2156249999998</v>
      </c>
      <c r="H212" s="32">
        <v>42036</v>
      </c>
      <c r="I212" s="36">
        <v>42036</v>
      </c>
    </row>
    <row r="213" spans="1:9" ht="14.5" thickBot="1" x14ac:dyDescent="0.35">
      <c r="A213" s="10">
        <v>1024</v>
      </c>
      <c r="B213" s="11" t="s">
        <v>197</v>
      </c>
      <c r="C213" s="29" t="s">
        <v>105</v>
      </c>
      <c r="D213" s="62">
        <v>21814.29</v>
      </c>
      <c r="E213" s="45">
        <v>1363.3931250000001</v>
      </c>
      <c r="F213" s="55">
        <v>0</v>
      </c>
      <c r="G213" s="45">
        <v>20450.896875000002</v>
      </c>
      <c r="H213" s="32">
        <v>40148</v>
      </c>
      <c r="I213" s="36">
        <v>40148</v>
      </c>
    </row>
    <row r="214" spans="1:9" ht="14.5" thickBot="1" x14ac:dyDescent="0.35">
      <c r="A214" s="10">
        <v>1331</v>
      </c>
      <c r="B214" s="11" t="s">
        <v>207</v>
      </c>
      <c r="C214" s="29" t="s">
        <v>299</v>
      </c>
      <c r="D214" s="62">
        <v>1469.11</v>
      </c>
      <c r="E214" s="45">
        <v>91.819374999999994</v>
      </c>
      <c r="F214" s="55">
        <v>0</v>
      </c>
      <c r="G214" s="45">
        <v>1377.2906249999999</v>
      </c>
      <c r="H214" s="32"/>
      <c r="I214" s="36">
        <v>46054</v>
      </c>
    </row>
    <row r="215" spans="1:9" ht="14.5" thickBot="1" x14ac:dyDescent="0.35">
      <c r="A215" s="10">
        <v>1107</v>
      </c>
      <c r="B215" s="11" t="s">
        <v>205</v>
      </c>
      <c r="C215" s="29" t="s">
        <v>106</v>
      </c>
      <c r="D215" s="62">
        <v>12033.49</v>
      </c>
      <c r="E215" s="45">
        <v>752.09312499999999</v>
      </c>
      <c r="F215" s="55">
        <v>0</v>
      </c>
      <c r="G215" s="45">
        <v>11281.396875</v>
      </c>
      <c r="H215" s="32">
        <v>41306</v>
      </c>
      <c r="I215" s="36">
        <v>41306</v>
      </c>
    </row>
    <row r="216" spans="1:9" ht="14.5" thickBot="1" x14ac:dyDescent="0.35">
      <c r="A216" s="10">
        <v>1257</v>
      </c>
      <c r="B216" s="11" t="s">
        <v>197</v>
      </c>
      <c r="C216" s="5" t="s">
        <v>285</v>
      </c>
      <c r="D216" s="62">
        <v>541.97</v>
      </c>
      <c r="E216" s="45">
        <v>33.873125000000002</v>
      </c>
      <c r="F216" s="55">
        <v>0</v>
      </c>
      <c r="G216" s="45">
        <v>508.09687500000001</v>
      </c>
      <c r="H216" s="32">
        <v>44593</v>
      </c>
      <c r="I216" s="36">
        <v>44593</v>
      </c>
    </row>
    <row r="217" spans="1:9" ht="14.5" thickBot="1" x14ac:dyDescent="0.35">
      <c r="A217" s="10">
        <v>1153</v>
      </c>
      <c r="B217" s="11" t="s">
        <v>205</v>
      </c>
      <c r="C217" s="29" t="s">
        <v>107</v>
      </c>
      <c r="D217" s="62">
        <v>12703.83</v>
      </c>
      <c r="E217" s="45">
        <v>793.989375</v>
      </c>
      <c r="F217" s="55">
        <v>0</v>
      </c>
      <c r="G217" s="45">
        <v>11909.840625000001</v>
      </c>
      <c r="H217" s="32">
        <v>42401</v>
      </c>
      <c r="I217" s="36">
        <v>42401</v>
      </c>
    </row>
    <row r="218" spans="1:9" ht="14.5" thickBot="1" x14ac:dyDescent="0.35">
      <c r="A218" s="10">
        <v>1039</v>
      </c>
      <c r="B218" s="11" t="s">
        <v>207</v>
      </c>
      <c r="C218" s="29" t="s">
        <v>108</v>
      </c>
      <c r="D218" s="62">
        <v>1247.8800000000001</v>
      </c>
      <c r="E218" s="45">
        <v>77.992500000000007</v>
      </c>
      <c r="F218" s="55">
        <v>0</v>
      </c>
      <c r="G218" s="45">
        <v>1169.8875</v>
      </c>
      <c r="H218" s="32">
        <v>40148</v>
      </c>
      <c r="I218" s="36">
        <v>40148</v>
      </c>
    </row>
    <row r="219" spans="1:9" ht="14.5" thickBot="1" x14ac:dyDescent="0.35">
      <c r="A219" s="10">
        <v>1181</v>
      </c>
      <c r="B219" s="11" t="s">
        <v>203</v>
      </c>
      <c r="C219" s="29" t="s">
        <v>109</v>
      </c>
      <c r="D219" s="62">
        <v>9390.81</v>
      </c>
      <c r="E219" s="45">
        <v>586.92562499999997</v>
      </c>
      <c r="F219" s="55">
        <v>0</v>
      </c>
      <c r="G219" s="45">
        <v>8803.8843749999996</v>
      </c>
      <c r="H219" s="32">
        <v>43525</v>
      </c>
      <c r="I219" s="36">
        <v>43525</v>
      </c>
    </row>
    <row r="220" spans="1:9" ht="14.5" thickBot="1" x14ac:dyDescent="0.35">
      <c r="A220" s="10">
        <v>1249</v>
      </c>
      <c r="B220" s="15" t="s">
        <v>203</v>
      </c>
      <c r="C220" s="5" t="s">
        <v>184</v>
      </c>
      <c r="D220" s="62">
        <v>4022.12</v>
      </c>
      <c r="E220" s="45">
        <v>251.38249999999999</v>
      </c>
      <c r="F220" s="55">
        <v>0</v>
      </c>
      <c r="G220" s="45">
        <v>3770.7374999999997</v>
      </c>
      <c r="H220" s="32">
        <v>44593</v>
      </c>
      <c r="I220" s="36">
        <v>44593</v>
      </c>
    </row>
    <row r="221" spans="1:9" ht="14.5" thickBot="1" x14ac:dyDescent="0.35">
      <c r="A221" s="10">
        <v>1055</v>
      </c>
      <c r="B221" s="11" t="s">
        <v>200</v>
      </c>
      <c r="C221" s="29" t="s">
        <v>110</v>
      </c>
      <c r="D221" s="62">
        <v>5704.72</v>
      </c>
      <c r="E221" s="45">
        <v>356.54500000000002</v>
      </c>
      <c r="F221" s="55">
        <v>0</v>
      </c>
      <c r="G221" s="45">
        <v>5348.1750000000002</v>
      </c>
      <c r="H221" s="32">
        <v>40269</v>
      </c>
      <c r="I221" s="36">
        <v>40269</v>
      </c>
    </row>
    <row r="222" spans="1:9" ht="14.5" thickBot="1" x14ac:dyDescent="0.35">
      <c r="A222" s="10">
        <v>1049</v>
      </c>
      <c r="B222" s="11" t="s">
        <v>199</v>
      </c>
      <c r="C222" s="29" t="s">
        <v>111</v>
      </c>
      <c r="D222" s="62">
        <v>4675.12</v>
      </c>
      <c r="E222" s="45">
        <v>292.19499999999999</v>
      </c>
      <c r="F222" s="55">
        <v>0</v>
      </c>
      <c r="G222" s="45">
        <v>4382.9250000000002</v>
      </c>
      <c r="H222" s="32">
        <v>41730</v>
      </c>
      <c r="I222" s="36">
        <v>41730</v>
      </c>
    </row>
    <row r="223" spans="1:9" ht="14.5" thickBot="1" x14ac:dyDescent="0.35">
      <c r="A223" s="10">
        <v>1279</v>
      </c>
      <c r="B223" s="11" t="s">
        <v>205</v>
      </c>
      <c r="C223" s="5" t="s">
        <v>221</v>
      </c>
      <c r="D223" s="62">
        <v>153.41999999999999</v>
      </c>
      <c r="E223" s="45">
        <v>9.5887499999999992</v>
      </c>
      <c r="F223" s="55">
        <v>0</v>
      </c>
      <c r="G223" s="45">
        <v>143.83124999999998</v>
      </c>
      <c r="H223" s="32">
        <v>44958</v>
      </c>
      <c r="I223" s="36">
        <v>44958</v>
      </c>
    </row>
    <row r="224" spans="1:9" ht="14.5" thickBot="1" x14ac:dyDescent="0.35">
      <c r="A224" s="10">
        <v>1288</v>
      </c>
      <c r="B224" s="11" t="s">
        <v>204</v>
      </c>
      <c r="C224" s="5" t="s">
        <v>254</v>
      </c>
      <c r="D224" s="62">
        <v>427.31</v>
      </c>
      <c r="E224" s="45">
        <v>26.706875</v>
      </c>
      <c r="F224" s="55">
        <v>0</v>
      </c>
      <c r="G224" s="45">
        <v>400.60312499999998</v>
      </c>
      <c r="H224" s="32">
        <v>45323</v>
      </c>
      <c r="I224" s="36">
        <v>45323</v>
      </c>
    </row>
    <row r="225" spans="1:9" ht="14.5" thickBot="1" x14ac:dyDescent="0.35">
      <c r="A225" s="10">
        <v>1237</v>
      </c>
      <c r="B225" s="11" t="s">
        <v>201</v>
      </c>
      <c r="C225" s="5" t="s">
        <v>172</v>
      </c>
      <c r="D225" s="62">
        <v>348.55</v>
      </c>
      <c r="E225" s="45">
        <v>21.784375000000001</v>
      </c>
      <c r="F225" s="55">
        <v>0</v>
      </c>
      <c r="G225" s="45">
        <v>326.765625</v>
      </c>
      <c r="H225" s="32">
        <v>44270</v>
      </c>
      <c r="I225" s="36">
        <v>44270</v>
      </c>
    </row>
    <row r="226" spans="1:9" ht="14.5" thickBot="1" x14ac:dyDescent="0.35">
      <c r="A226" s="10">
        <v>1112</v>
      </c>
      <c r="B226" s="11" t="s">
        <v>203</v>
      </c>
      <c r="C226" s="29" t="s">
        <v>112</v>
      </c>
      <c r="D226" s="62">
        <v>7855.77</v>
      </c>
      <c r="E226" s="45">
        <v>490.98562500000003</v>
      </c>
      <c r="F226" s="55">
        <v>0</v>
      </c>
      <c r="G226" s="45">
        <v>7364.7843750000002</v>
      </c>
      <c r="H226" s="32">
        <v>41306</v>
      </c>
      <c r="I226" s="36">
        <v>41306</v>
      </c>
    </row>
    <row r="227" spans="1:9" ht="14.5" thickBot="1" x14ac:dyDescent="0.35">
      <c r="A227" s="10">
        <v>1165</v>
      </c>
      <c r="B227" s="11" t="s">
        <v>203</v>
      </c>
      <c r="C227" s="29" t="s">
        <v>113</v>
      </c>
      <c r="D227" s="62">
        <v>4281.4799999999996</v>
      </c>
      <c r="E227" s="45">
        <v>267.59249999999997</v>
      </c>
      <c r="F227" s="55">
        <v>0</v>
      </c>
      <c r="G227" s="45">
        <v>4013.8874999999998</v>
      </c>
      <c r="H227" s="32">
        <v>42767</v>
      </c>
      <c r="I227" s="36">
        <v>42767</v>
      </c>
    </row>
    <row r="228" spans="1:9" ht="14.5" thickBot="1" x14ac:dyDescent="0.35">
      <c r="A228" s="10">
        <v>1268</v>
      </c>
      <c r="B228" s="11" t="s">
        <v>199</v>
      </c>
      <c r="C228" s="5" t="s">
        <v>211</v>
      </c>
      <c r="D228" s="62">
        <v>559.09</v>
      </c>
      <c r="E228" s="45">
        <v>34.943125000000002</v>
      </c>
      <c r="F228" s="55">
        <v>0</v>
      </c>
      <c r="G228" s="45">
        <v>524.14687500000002</v>
      </c>
      <c r="H228" s="32">
        <v>44958</v>
      </c>
      <c r="I228" s="36">
        <v>44958</v>
      </c>
    </row>
    <row r="229" spans="1:9" ht="14.5" thickBot="1" x14ac:dyDescent="0.35">
      <c r="A229" s="10">
        <v>1222</v>
      </c>
      <c r="B229" s="11" t="s">
        <v>205</v>
      </c>
      <c r="C229" s="5" t="s">
        <v>159</v>
      </c>
      <c r="D229" s="62">
        <v>3050.59</v>
      </c>
      <c r="E229" s="45">
        <v>190.66187500000001</v>
      </c>
      <c r="F229" s="55">
        <v>0</v>
      </c>
      <c r="G229" s="45">
        <v>2859.9281250000004</v>
      </c>
      <c r="H229" s="32">
        <v>44270</v>
      </c>
      <c r="I229" s="36">
        <v>44270</v>
      </c>
    </row>
    <row r="230" spans="1:9" ht="14.5" thickBot="1" x14ac:dyDescent="0.35">
      <c r="A230" s="10">
        <v>1280</v>
      </c>
      <c r="B230" s="11" t="s">
        <v>197</v>
      </c>
      <c r="C230" s="5" t="s">
        <v>222</v>
      </c>
      <c r="D230" s="62">
        <v>509.73</v>
      </c>
      <c r="E230" s="45">
        <v>31.858125000000001</v>
      </c>
      <c r="F230" s="55">
        <v>0</v>
      </c>
      <c r="G230" s="45">
        <v>477.87187500000005</v>
      </c>
      <c r="H230" s="32">
        <v>44958</v>
      </c>
      <c r="I230" s="36">
        <v>44958</v>
      </c>
    </row>
    <row r="231" spans="1:9" ht="14.5" thickBot="1" x14ac:dyDescent="0.35">
      <c r="A231" s="10">
        <v>1296</v>
      </c>
      <c r="B231" s="11" t="s">
        <v>197</v>
      </c>
      <c r="C231" s="5" t="s">
        <v>245</v>
      </c>
      <c r="D231" s="62">
        <v>4586.22</v>
      </c>
      <c r="E231" s="45">
        <v>286.63875000000002</v>
      </c>
      <c r="F231" s="55">
        <v>0</v>
      </c>
      <c r="G231" s="45">
        <v>4299.5812500000002</v>
      </c>
      <c r="H231" s="32">
        <v>45323</v>
      </c>
      <c r="I231" s="36">
        <v>45323</v>
      </c>
    </row>
    <row r="232" spans="1:9" ht="14.5" thickBot="1" x14ac:dyDescent="0.35">
      <c r="A232" s="10">
        <v>1152</v>
      </c>
      <c r="B232" s="11" t="s">
        <v>205</v>
      </c>
      <c r="C232" s="29" t="s">
        <v>232</v>
      </c>
      <c r="D232" s="62">
        <v>4821.32</v>
      </c>
      <c r="E232" s="45">
        <v>301.33249999999998</v>
      </c>
      <c r="F232" s="55">
        <v>0</v>
      </c>
      <c r="G232" s="45">
        <v>4519.9874999999993</v>
      </c>
      <c r="H232" s="32">
        <v>42401</v>
      </c>
      <c r="I232" s="36">
        <v>42401</v>
      </c>
    </row>
    <row r="233" spans="1:9" ht="14.5" thickBot="1" x14ac:dyDescent="0.35">
      <c r="A233" s="10">
        <v>1219</v>
      </c>
      <c r="B233" s="11" t="s">
        <v>205</v>
      </c>
      <c r="C233" s="5" t="s">
        <v>157</v>
      </c>
      <c r="D233" s="62">
        <v>579.34</v>
      </c>
      <c r="E233" s="45">
        <v>36.208750000000002</v>
      </c>
      <c r="F233" s="55">
        <v>0</v>
      </c>
      <c r="G233" s="45">
        <v>543.13125000000002</v>
      </c>
      <c r="H233" s="32">
        <v>44270</v>
      </c>
      <c r="I233" s="36">
        <v>44270</v>
      </c>
    </row>
    <row r="234" spans="1:9" ht="14.5" thickBot="1" x14ac:dyDescent="0.35">
      <c r="A234" s="16">
        <v>1316</v>
      </c>
      <c r="B234" s="11" t="s">
        <v>202</v>
      </c>
      <c r="C234" s="38" t="s">
        <v>274</v>
      </c>
      <c r="D234" s="62">
        <v>12652.77</v>
      </c>
      <c r="E234" s="45">
        <v>790.79812500000003</v>
      </c>
      <c r="F234" s="55">
        <v>8352</v>
      </c>
      <c r="G234" s="45">
        <v>11861.971875000001</v>
      </c>
      <c r="H234" s="32"/>
      <c r="I234" s="36">
        <v>45717</v>
      </c>
    </row>
    <row r="235" spans="1:9" ht="14.5" thickBot="1" x14ac:dyDescent="0.35">
      <c r="A235" s="12">
        <v>1076</v>
      </c>
      <c r="B235" s="11" t="s">
        <v>205</v>
      </c>
      <c r="C235" s="29" t="s">
        <v>114</v>
      </c>
      <c r="D235" s="62">
        <v>4602.91</v>
      </c>
      <c r="E235" s="45">
        <v>287.68187499999999</v>
      </c>
      <c r="F235" s="55">
        <v>0</v>
      </c>
      <c r="G235" s="45">
        <v>4315.2281249999996</v>
      </c>
      <c r="H235" s="32">
        <v>40909</v>
      </c>
      <c r="I235" s="36">
        <v>40909</v>
      </c>
    </row>
    <row r="236" spans="1:9" ht="14.5" thickBot="1" x14ac:dyDescent="0.35">
      <c r="A236" s="10">
        <v>1242</v>
      </c>
      <c r="B236" s="15" t="s">
        <v>207</v>
      </c>
      <c r="C236" s="5" t="s">
        <v>176</v>
      </c>
      <c r="D236" s="62">
        <v>461.13</v>
      </c>
      <c r="E236" s="45">
        <v>28.820625</v>
      </c>
      <c r="F236" s="55">
        <v>0</v>
      </c>
      <c r="G236" s="45">
        <v>432.30937499999999</v>
      </c>
      <c r="H236" s="32">
        <v>44270</v>
      </c>
      <c r="I236" s="36">
        <v>44270</v>
      </c>
    </row>
    <row r="237" spans="1:9" ht="14.5" thickBot="1" x14ac:dyDescent="0.35">
      <c r="A237" s="10">
        <v>1224</v>
      </c>
      <c r="B237" s="15" t="s">
        <v>204</v>
      </c>
      <c r="C237" s="5" t="s">
        <v>161</v>
      </c>
      <c r="D237" s="62">
        <v>752.44</v>
      </c>
      <c r="E237" s="45">
        <v>47.027500000000003</v>
      </c>
      <c r="F237" s="55">
        <v>0</v>
      </c>
      <c r="G237" s="45">
        <v>705.41250000000002</v>
      </c>
      <c r="H237" s="32">
        <v>44270</v>
      </c>
      <c r="I237" s="36">
        <v>44270</v>
      </c>
    </row>
    <row r="238" spans="1:9" ht="14.5" thickBot="1" x14ac:dyDescent="0.35">
      <c r="A238" s="10">
        <v>1074</v>
      </c>
      <c r="B238" s="15" t="s">
        <v>200</v>
      </c>
      <c r="C238" s="29" t="s">
        <v>258</v>
      </c>
      <c r="D238" s="62">
        <v>5505.14</v>
      </c>
      <c r="E238" s="45">
        <v>344.07125000000002</v>
      </c>
      <c r="F238" s="55">
        <v>0</v>
      </c>
      <c r="G238" s="45">
        <v>5161.0687500000004</v>
      </c>
      <c r="H238" s="32">
        <v>40909</v>
      </c>
      <c r="I238" s="36">
        <v>40909</v>
      </c>
    </row>
    <row r="239" spans="1:9" ht="14.5" thickBot="1" x14ac:dyDescent="0.35">
      <c r="A239" s="10">
        <v>1133</v>
      </c>
      <c r="B239" s="15" t="s">
        <v>205</v>
      </c>
      <c r="C239" s="29" t="s">
        <v>115</v>
      </c>
      <c r="D239" s="62">
        <v>60579.21</v>
      </c>
      <c r="E239" s="45">
        <v>3786.2006249999999</v>
      </c>
      <c r="F239" s="55">
        <v>0</v>
      </c>
      <c r="G239" s="45">
        <v>56793.009375000001</v>
      </c>
      <c r="H239" s="32">
        <v>42248</v>
      </c>
      <c r="I239" s="36">
        <v>42248</v>
      </c>
    </row>
    <row r="240" spans="1:9" ht="14.5" thickBot="1" x14ac:dyDescent="0.35">
      <c r="A240" s="10">
        <v>1023</v>
      </c>
      <c r="B240" s="11" t="s">
        <v>203</v>
      </c>
      <c r="C240" s="29" t="s">
        <v>116</v>
      </c>
      <c r="D240" s="62">
        <v>19778.439999999999</v>
      </c>
      <c r="E240" s="45">
        <v>1236.1524999999999</v>
      </c>
      <c r="F240" s="55">
        <v>0</v>
      </c>
      <c r="G240" s="45">
        <v>18542.287499999999</v>
      </c>
      <c r="H240" s="32">
        <v>40148</v>
      </c>
      <c r="I240" s="36">
        <v>40148</v>
      </c>
    </row>
    <row r="241" spans="1:9" ht="14.5" thickBot="1" x14ac:dyDescent="0.35">
      <c r="A241" s="10">
        <v>1041</v>
      </c>
      <c r="B241" s="11" t="s">
        <v>205</v>
      </c>
      <c r="C241" s="29" t="s">
        <v>117</v>
      </c>
      <c r="D241" s="62">
        <v>4398.75</v>
      </c>
      <c r="E241" s="45">
        <v>274.921875</v>
      </c>
      <c r="F241" s="55">
        <v>0</v>
      </c>
      <c r="G241" s="45">
        <v>4123.828125</v>
      </c>
      <c r="H241" s="32">
        <v>40148</v>
      </c>
      <c r="I241" s="36">
        <v>40148</v>
      </c>
    </row>
    <row r="242" spans="1:9" ht="14.5" thickBot="1" x14ac:dyDescent="0.35">
      <c r="A242" s="10">
        <v>1322</v>
      </c>
      <c r="B242" s="11" t="s">
        <v>202</v>
      </c>
      <c r="C242" s="29" t="s">
        <v>290</v>
      </c>
      <c r="D242" s="62">
        <v>3170.44</v>
      </c>
      <c r="E242" s="45">
        <v>198.1525</v>
      </c>
      <c r="F242" s="55">
        <v>0</v>
      </c>
      <c r="G242" s="45">
        <v>2972.2874999999999</v>
      </c>
      <c r="H242" s="32"/>
      <c r="I242" s="36">
        <v>46054</v>
      </c>
    </row>
    <row r="243" spans="1:9" ht="14.5" thickBot="1" x14ac:dyDescent="0.35">
      <c r="A243" s="10">
        <v>1065</v>
      </c>
      <c r="B243" s="15" t="s">
        <v>200</v>
      </c>
      <c r="C243" s="29" t="s">
        <v>118</v>
      </c>
      <c r="D243" s="62">
        <v>3956.5</v>
      </c>
      <c r="E243" s="45">
        <v>247.28125</v>
      </c>
      <c r="F243" s="55">
        <v>0</v>
      </c>
      <c r="G243" s="45">
        <v>3709.21875</v>
      </c>
      <c r="H243" s="32">
        <v>40391</v>
      </c>
      <c r="I243" s="36">
        <v>40391</v>
      </c>
    </row>
    <row r="244" spans="1:9" ht="14.5" thickBot="1" x14ac:dyDescent="0.35">
      <c r="A244" s="10">
        <v>1233</v>
      </c>
      <c r="B244" s="11" t="s">
        <v>203</v>
      </c>
      <c r="C244" s="5" t="s">
        <v>168</v>
      </c>
      <c r="D244" s="62">
        <v>778.37</v>
      </c>
      <c r="E244" s="45">
        <v>48.648125</v>
      </c>
      <c r="F244" s="55">
        <v>0</v>
      </c>
      <c r="G244" s="45">
        <v>729.72187499999995</v>
      </c>
      <c r="H244" s="32">
        <v>44270</v>
      </c>
      <c r="I244" s="36">
        <v>44270</v>
      </c>
    </row>
    <row r="245" spans="1:9" ht="14.5" thickBot="1" x14ac:dyDescent="0.35">
      <c r="A245" s="10">
        <v>1058</v>
      </c>
      <c r="B245" s="11" t="s">
        <v>205</v>
      </c>
      <c r="C245" s="29" t="s">
        <v>119</v>
      </c>
      <c r="D245" s="62">
        <v>9733.75</v>
      </c>
      <c r="E245" s="45">
        <v>608.359375</v>
      </c>
      <c r="F245" s="55">
        <v>0</v>
      </c>
      <c r="G245" s="45">
        <v>9125.390625</v>
      </c>
      <c r="H245" s="32">
        <v>40148</v>
      </c>
      <c r="I245" s="36">
        <v>40148</v>
      </c>
    </row>
    <row r="246" spans="1:9" ht="14.5" thickBot="1" x14ac:dyDescent="0.35">
      <c r="A246" s="10">
        <v>1295</v>
      </c>
      <c r="B246" s="11" t="s">
        <v>197</v>
      </c>
      <c r="C246" s="5" t="s">
        <v>244</v>
      </c>
      <c r="D246" s="62">
        <v>6386.96</v>
      </c>
      <c r="E246" s="45">
        <v>399.185</v>
      </c>
      <c r="F246" s="55">
        <v>0</v>
      </c>
      <c r="G246" s="45">
        <v>5987.7749999999996</v>
      </c>
      <c r="H246" s="32">
        <v>45323</v>
      </c>
      <c r="I246" s="36">
        <v>45323</v>
      </c>
    </row>
    <row r="247" spans="1:9" ht="14.5" thickBot="1" x14ac:dyDescent="0.35">
      <c r="A247" s="10">
        <v>1053</v>
      </c>
      <c r="B247" s="11" t="s">
        <v>203</v>
      </c>
      <c r="C247" s="29" t="s">
        <v>120</v>
      </c>
      <c r="D247" s="62">
        <v>649.15</v>
      </c>
      <c r="E247" s="45">
        <v>40.571874999999999</v>
      </c>
      <c r="F247" s="55">
        <v>0</v>
      </c>
      <c r="G247" s="45">
        <v>-1.8750000000409273E-3</v>
      </c>
      <c r="H247" s="32">
        <v>40148</v>
      </c>
      <c r="I247" s="36">
        <v>40148</v>
      </c>
    </row>
    <row r="248" spans="1:9" ht="14.5" thickBot="1" x14ac:dyDescent="0.35">
      <c r="A248" s="10">
        <v>1093</v>
      </c>
      <c r="B248" s="11" t="s">
        <v>204</v>
      </c>
      <c r="C248" s="29" t="s">
        <v>281</v>
      </c>
      <c r="D248" s="62">
        <v>3103.68</v>
      </c>
      <c r="E248" s="45">
        <v>193.98</v>
      </c>
      <c r="F248" s="55">
        <v>0</v>
      </c>
      <c r="G248" s="45">
        <v>2909.7</v>
      </c>
      <c r="H248" s="32">
        <v>40909</v>
      </c>
      <c r="I248" s="36">
        <v>40909</v>
      </c>
    </row>
    <row r="249" spans="1:9" ht="14.5" thickBot="1" x14ac:dyDescent="0.35">
      <c r="A249" s="10">
        <v>1033</v>
      </c>
      <c r="B249" s="11" t="s">
        <v>199</v>
      </c>
      <c r="C249" s="29" t="s">
        <v>121</v>
      </c>
      <c r="D249" s="62">
        <v>6861.05</v>
      </c>
      <c r="E249" s="45">
        <v>428.81562500000001</v>
      </c>
      <c r="F249" s="55">
        <v>0</v>
      </c>
      <c r="G249" s="45">
        <v>6432.234375</v>
      </c>
      <c r="H249" s="32">
        <v>40148</v>
      </c>
      <c r="I249" s="36">
        <v>40148</v>
      </c>
    </row>
    <row r="250" spans="1:9" ht="14.5" thickBot="1" x14ac:dyDescent="0.35">
      <c r="A250" s="10">
        <v>1154</v>
      </c>
      <c r="B250" s="11" t="s">
        <v>205</v>
      </c>
      <c r="C250" s="29" t="s">
        <v>122</v>
      </c>
      <c r="D250" s="62">
        <v>7375.5</v>
      </c>
      <c r="E250" s="45">
        <v>460.96875</v>
      </c>
      <c r="F250" s="55">
        <v>0</v>
      </c>
      <c r="G250" s="45">
        <v>6914.53125</v>
      </c>
      <c r="H250" s="32">
        <v>42401</v>
      </c>
      <c r="I250" s="36">
        <v>42401</v>
      </c>
    </row>
    <row r="251" spans="1:9" ht="14.5" thickBot="1" x14ac:dyDescent="0.35">
      <c r="A251" s="10">
        <v>1123</v>
      </c>
      <c r="B251" s="11" t="s">
        <v>199</v>
      </c>
      <c r="C251" s="29" t="s">
        <v>123</v>
      </c>
      <c r="D251" s="62">
        <v>4238.9799999999996</v>
      </c>
      <c r="E251" s="45">
        <v>264.93624999999997</v>
      </c>
      <c r="F251" s="55">
        <v>0</v>
      </c>
      <c r="G251" s="45">
        <v>3974.0437499999998</v>
      </c>
      <c r="H251" s="32">
        <v>41730</v>
      </c>
      <c r="I251" s="36">
        <v>41730</v>
      </c>
    </row>
    <row r="252" spans="1:9" ht="14.5" thickBot="1" x14ac:dyDescent="0.35">
      <c r="A252" s="10">
        <v>1332</v>
      </c>
      <c r="B252" s="11" t="s">
        <v>202</v>
      </c>
      <c r="C252" s="29" t="s">
        <v>300</v>
      </c>
      <c r="D252" s="62">
        <v>3177</v>
      </c>
      <c r="E252" s="45">
        <v>198.5625</v>
      </c>
      <c r="F252" s="55">
        <v>0</v>
      </c>
      <c r="G252" s="45">
        <v>2978.4375</v>
      </c>
      <c r="H252" s="32"/>
      <c r="I252" s="36">
        <v>46054</v>
      </c>
    </row>
    <row r="253" spans="1:9" ht="14.5" thickBot="1" x14ac:dyDescent="0.35">
      <c r="A253" s="10">
        <v>1300</v>
      </c>
      <c r="B253" s="11" t="s">
        <v>199</v>
      </c>
      <c r="C253" s="5" t="s">
        <v>249</v>
      </c>
      <c r="D253" s="62">
        <v>223.57</v>
      </c>
      <c r="E253" s="45">
        <v>13.973125</v>
      </c>
      <c r="F253" s="55">
        <v>0</v>
      </c>
      <c r="G253" s="45">
        <v>209.59687499999998</v>
      </c>
      <c r="H253" s="32">
        <v>45323</v>
      </c>
      <c r="I253" s="36">
        <v>45323</v>
      </c>
    </row>
    <row r="254" spans="1:9" ht="14.5" thickBot="1" x14ac:dyDescent="0.35">
      <c r="A254" s="10">
        <v>1128</v>
      </c>
      <c r="B254" s="11" t="s">
        <v>200</v>
      </c>
      <c r="C254" s="29" t="s">
        <v>124</v>
      </c>
      <c r="D254" s="62">
        <v>3445.33</v>
      </c>
      <c r="E254" s="45">
        <v>215.333125</v>
      </c>
      <c r="F254" s="55">
        <v>0</v>
      </c>
      <c r="G254" s="45">
        <v>3229.9968749999998</v>
      </c>
      <c r="H254" s="32">
        <v>41730</v>
      </c>
      <c r="I254" s="36">
        <v>41730</v>
      </c>
    </row>
    <row r="255" spans="1:9" ht="14.5" thickBot="1" x14ac:dyDescent="0.35">
      <c r="A255" s="10">
        <v>1289</v>
      </c>
      <c r="B255" s="11" t="s">
        <v>206</v>
      </c>
      <c r="C255" s="5" t="s">
        <v>238</v>
      </c>
      <c r="D255" s="62">
        <v>392.07</v>
      </c>
      <c r="E255" s="45">
        <v>24.504375</v>
      </c>
      <c r="F255" s="55">
        <v>0</v>
      </c>
      <c r="G255" s="45">
        <v>367.56562500000001</v>
      </c>
      <c r="H255" s="32">
        <v>45323</v>
      </c>
      <c r="I255" s="36">
        <v>45323</v>
      </c>
    </row>
    <row r="256" spans="1:9" ht="14.5" thickBot="1" x14ac:dyDescent="0.35">
      <c r="A256" s="10">
        <v>1046</v>
      </c>
      <c r="B256" s="11" t="s">
        <v>200</v>
      </c>
      <c r="C256" s="29" t="s">
        <v>125</v>
      </c>
      <c r="D256" s="62">
        <v>4160.6099999999997</v>
      </c>
      <c r="E256" s="45">
        <v>260.03812499999998</v>
      </c>
      <c r="F256" s="55">
        <v>0</v>
      </c>
      <c r="G256" s="45">
        <v>3900.5718749999996</v>
      </c>
      <c r="H256" s="32">
        <v>40238</v>
      </c>
      <c r="I256" s="36">
        <v>40238</v>
      </c>
    </row>
    <row r="257" spans="1:9" ht="14.5" thickBot="1" x14ac:dyDescent="0.35">
      <c r="A257" s="10">
        <v>1175</v>
      </c>
      <c r="B257" s="11" t="s">
        <v>205</v>
      </c>
      <c r="C257" s="29" t="s">
        <v>126</v>
      </c>
      <c r="D257" s="62">
        <v>4505.68</v>
      </c>
      <c r="E257" s="45">
        <v>281.60500000000002</v>
      </c>
      <c r="F257" s="55">
        <v>0</v>
      </c>
      <c r="G257" s="45">
        <v>4224.0750000000007</v>
      </c>
      <c r="H257" s="32">
        <v>43132</v>
      </c>
      <c r="I257" s="36">
        <v>43132</v>
      </c>
    </row>
    <row r="258" spans="1:9" ht="14.5" thickBot="1" x14ac:dyDescent="0.35">
      <c r="A258" s="10">
        <v>1083</v>
      </c>
      <c r="B258" s="11" t="s">
        <v>204</v>
      </c>
      <c r="C258" s="29" t="s">
        <v>231</v>
      </c>
      <c r="D258" s="62">
        <v>2733.64</v>
      </c>
      <c r="E258" s="45">
        <v>170.85249999999999</v>
      </c>
      <c r="F258" s="55">
        <v>0</v>
      </c>
      <c r="G258" s="45">
        <v>2562.7874999999999</v>
      </c>
      <c r="H258" s="32">
        <v>40909</v>
      </c>
      <c r="I258" s="36">
        <v>40909</v>
      </c>
    </row>
    <row r="259" spans="1:9" ht="14.5" thickBot="1" x14ac:dyDescent="0.35">
      <c r="A259" s="10">
        <v>1067</v>
      </c>
      <c r="B259" s="11" t="s">
        <v>206</v>
      </c>
      <c r="C259" s="29" t="s">
        <v>127</v>
      </c>
      <c r="D259" s="62">
        <v>17488.349999999999</v>
      </c>
      <c r="E259" s="45">
        <v>1093.0218749999999</v>
      </c>
      <c r="F259" s="55">
        <v>0</v>
      </c>
      <c r="G259" s="45">
        <v>16395.328125</v>
      </c>
      <c r="H259" s="32">
        <v>40544</v>
      </c>
      <c r="I259" s="36">
        <v>40544</v>
      </c>
    </row>
    <row r="260" spans="1:9" ht="14.5" thickBot="1" x14ac:dyDescent="0.35">
      <c r="A260" s="10">
        <v>1098</v>
      </c>
      <c r="B260" s="11" t="s">
        <v>202</v>
      </c>
      <c r="C260" s="29" t="s">
        <v>128</v>
      </c>
      <c r="D260" s="62">
        <v>5062.09</v>
      </c>
      <c r="E260" s="45">
        <v>316.38062500000001</v>
      </c>
      <c r="F260" s="55">
        <v>0</v>
      </c>
      <c r="G260" s="45">
        <v>4745.7093750000004</v>
      </c>
      <c r="H260" s="32">
        <v>41306</v>
      </c>
      <c r="I260" s="36">
        <v>41306</v>
      </c>
    </row>
    <row r="261" spans="1:9" ht="14.5" thickBot="1" x14ac:dyDescent="0.35">
      <c r="A261" s="10">
        <v>1195</v>
      </c>
      <c r="B261" s="11" t="s">
        <v>200</v>
      </c>
      <c r="C261" s="29" t="s">
        <v>151</v>
      </c>
      <c r="D261" s="62">
        <v>4042.59</v>
      </c>
      <c r="E261" s="45">
        <v>252.66187500000001</v>
      </c>
      <c r="F261" s="55">
        <v>0</v>
      </c>
      <c r="G261" s="45">
        <v>3789.9281250000004</v>
      </c>
      <c r="H261" s="32">
        <v>43891</v>
      </c>
      <c r="I261" s="36">
        <v>43891</v>
      </c>
    </row>
    <row r="262" spans="1:9" ht="14.5" thickBot="1" x14ac:dyDescent="0.35">
      <c r="A262" s="10">
        <v>1227</v>
      </c>
      <c r="B262" s="11" t="s">
        <v>204</v>
      </c>
      <c r="C262" s="5" t="s">
        <v>164</v>
      </c>
      <c r="D262" s="62">
        <v>452.96</v>
      </c>
      <c r="E262" s="45">
        <v>28.31</v>
      </c>
      <c r="F262" s="55">
        <v>0</v>
      </c>
      <c r="G262" s="45">
        <v>424.65</v>
      </c>
      <c r="H262" s="32">
        <v>44270</v>
      </c>
      <c r="I262" s="36">
        <v>44270</v>
      </c>
    </row>
    <row r="263" spans="1:9" ht="14.5" thickBot="1" x14ac:dyDescent="0.35">
      <c r="A263" s="10">
        <v>1166</v>
      </c>
      <c r="B263" s="11" t="s">
        <v>204</v>
      </c>
      <c r="C263" s="29" t="s">
        <v>129</v>
      </c>
      <c r="D263" s="62">
        <v>2661.89</v>
      </c>
      <c r="E263" s="45">
        <v>166.36812499999999</v>
      </c>
      <c r="F263" s="55">
        <v>0</v>
      </c>
      <c r="G263" s="45">
        <v>2495.5218749999999</v>
      </c>
      <c r="H263" s="32">
        <v>43132</v>
      </c>
      <c r="I263" s="36">
        <v>43132</v>
      </c>
    </row>
    <row r="264" spans="1:9" ht="14.5" thickBot="1" x14ac:dyDescent="0.35">
      <c r="A264" s="10">
        <v>1103</v>
      </c>
      <c r="B264" s="11" t="s">
        <v>200</v>
      </c>
      <c r="C264" s="29" t="s">
        <v>130</v>
      </c>
      <c r="D264" s="62">
        <v>5581.22</v>
      </c>
      <c r="E264" s="45">
        <v>348.82625000000002</v>
      </c>
      <c r="F264" s="55">
        <v>0</v>
      </c>
      <c r="G264" s="45">
        <v>5232.3937500000002</v>
      </c>
      <c r="H264" s="32">
        <v>41306</v>
      </c>
      <c r="I264" s="36">
        <v>41306</v>
      </c>
    </row>
    <row r="265" spans="1:9" ht="14.5" thickBot="1" x14ac:dyDescent="0.35">
      <c r="A265" s="10">
        <v>1282</v>
      </c>
      <c r="B265" s="18" t="s">
        <v>207</v>
      </c>
      <c r="C265" s="5" t="s">
        <v>223</v>
      </c>
      <c r="D265" s="62">
        <v>2636.1</v>
      </c>
      <c r="E265" s="45">
        <v>164.75624999999999</v>
      </c>
      <c r="F265" s="55">
        <v>0</v>
      </c>
      <c r="G265" s="45">
        <v>2471.34375</v>
      </c>
      <c r="H265" s="32">
        <v>44958</v>
      </c>
      <c r="I265" s="36">
        <v>44958</v>
      </c>
    </row>
    <row r="266" spans="1:9" ht="14.5" thickBot="1" x14ac:dyDescent="0.35">
      <c r="A266" s="10">
        <v>1290</v>
      </c>
      <c r="B266" s="11" t="s">
        <v>200</v>
      </c>
      <c r="C266" s="5" t="s">
        <v>239</v>
      </c>
      <c r="D266" s="62">
        <v>797.39</v>
      </c>
      <c r="E266" s="45">
        <v>49.836874999999999</v>
      </c>
      <c r="F266" s="55">
        <v>0</v>
      </c>
      <c r="G266" s="45">
        <v>747.55312500000002</v>
      </c>
      <c r="H266" s="32">
        <v>45323</v>
      </c>
      <c r="I266" s="36">
        <v>45323</v>
      </c>
    </row>
    <row r="267" spans="1:9" ht="14.5" thickBot="1" x14ac:dyDescent="0.35">
      <c r="A267" s="10">
        <v>1214</v>
      </c>
      <c r="B267" s="11" t="s">
        <v>207</v>
      </c>
      <c r="C267" s="29" t="s">
        <v>137</v>
      </c>
      <c r="D267" s="62">
        <v>4489.46</v>
      </c>
      <c r="E267" s="45">
        <v>280.59125</v>
      </c>
      <c r="F267" s="55">
        <v>0</v>
      </c>
      <c r="G267" s="45">
        <v>4208.8687499999996</v>
      </c>
      <c r="H267" s="32">
        <v>43891</v>
      </c>
      <c r="I267" s="36">
        <v>43891</v>
      </c>
    </row>
    <row r="268" spans="1:9" ht="14.5" thickBot="1" x14ac:dyDescent="0.35">
      <c r="A268" s="12">
        <v>1210</v>
      </c>
      <c r="B268" s="15" t="s">
        <v>197</v>
      </c>
      <c r="C268" s="43" t="s">
        <v>283</v>
      </c>
      <c r="D268" s="62">
        <v>5866.4</v>
      </c>
      <c r="E268" s="45">
        <v>366.65</v>
      </c>
      <c r="F268" s="55">
        <v>0</v>
      </c>
      <c r="G268" s="45">
        <v>5499.75</v>
      </c>
      <c r="H268" s="32">
        <v>43891</v>
      </c>
      <c r="I268" s="36">
        <v>43891</v>
      </c>
    </row>
    <row r="269" spans="1:9" ht="14.5" thickBot="1" x14ac:dyDescent="0.35">
      <c r="A269" s="10">
        <v>1252</v>
      </c>
      <c r="B269" s="11" t="s">
        <v>199</v>
      </c>
      <c r="C269" s="5" t="s">
        <v>187</v>
      </c>
      <c r="D269" s="62">
        <v>4581.3</v>
      </c>
      <c r="E269" s="45">
        <v>286.33125000000001</v>
      </c>
      <c r="F269" s="55">
        <v>0</v>
      </c>
      <c r="G269" s="45">
        <v>4294.96875</v>
      </c>
      <c r="H269" s="32">
        <v>44593</v>
      </c>
      <c r="I269" s="36">
        <v>44593</v>
      </c>
    </row>
    <row r="270" spans="1:9" ht="14.5" thickBot="1" x14ac:dyDescent="0.35">
      <c r="A270" s="10">
        <v>1096</v>
      </c>
      <c r="B270" s="11" t="s">
        <v>197</v>
      </c>
      <c r="C270" s="29" t="s">
        <v>131</v>
      </c>
      <c r="D270" s="62">
        <v>5023.03</v>
      </c>
      <c r="E270" s="45">
        <v>313.93937499999998</v>
      </c>
      <c r="F270" s="55">
        <v>0</v>
      </c>
      <c r="G270" s="45">
        <v>4709.0906249999998</v>
      </c>
      <c r="H270" s="32">
        <v>41306</v>
      </c>
      <c r="I270" s="36">
        <v>41306</v>
      </c>
    </row>
    <row r="271" spans="1:9" ht="14.5" thickBot="1" x14ac:dyDescent="0.35">
      <c r="A271" s="10">
        <v>1283</v>
      </c>
      <c r="B271" s="11" t="s">
        <v>200</v>
      </c>
      <c r="C271" s="5" t="s">
        <v>224</v>
      </c>
      <c r="D271" s="62">
        <v>10069.64</v>
      </c>
      <c r="E271" s="45">
        <v>629.35249999999996</v>
      </c>
      <c r="F271" s="55">
        <v>0</v>
      </c>
      <c r="G271" s="45">
        <v>9440.2874999999985</v>
      </c>
      <c r="H271" s="32">
        <v>44958</v>
      </c>
      <c r="I271" s="36">
        <v>44958</v>
      </c>
    </row>
    <row r="272" spans="1:9" ht="14.5" thickBot="1" x14ac:dyDescent="0.35">
      <c r="A272" s="10">
        <v>1284</v>
      </c>
      <c r="B272" s="11" t="s">
        <v>204</v>
      </c>
      <c r="C272" s="5" t="s">
        <v>225</v>
      </c>
      <c r="D272" s="62">
        <v>8977.7900000000009</v>
      </c>
      <c r="E272" s="45">
        <v>561.11187500000005</v>
      </c>
      <c r="F272" s="55">
        <v>0</v>
      </c>
      <c r="G272" s="45">
        <v>8416.6781250000004</v>
      </c>
      <c r="H272" s="32">
        <v>44958</v>
      </c>
      <c r="I272" s="36">
        <v>44958</v>
      </c>
    </row>
    <row r="273" spans="1:9" ht="14.15" customHeight="1" thickBot="1" x14ac:dyDescent="0.35">
      <c r="A273" s="10">
        <v>1245</v>
      </c>
      <c r="B273" s="11" t="s">
        <v>200</v>
      </c>
      <c r="C273" s="5" t="s">
        <v>180</v>
      </c>
      <c r="D273" s="62">
        <v>6083.34</v>
      </c>
      <c r="E273" s="45">
        <v>380.20875000000001</v>
      </c>
      <c r="F273" s="55">
        <v>0</v>
      </c>
      <c r="G273" s="45">
        <v>5703.1312500000004</v>
      </c>
      <c r="H273" s="32">
        <v>44593</v>
      </c>
      <c r="I273" s="36">
        <v>44593</v>
      </c>
    </row>
    <row r="274" spans="1:9" ht="14.5" thickBot="1" x14ac:dyDescent="0.35">
      <c r="A274" s="10">
        <v>1114</v>
      </c>
      <c r="B274" s="11" t="s">
        <v>200</v>
      </c>
      <c r="C274" s="29" t="s">
        <v>132</v>
      </c>
      <c r="D274" s="62">
        <v>8079.91</v>
      </c>
      <c r="E274" s="45">
        <v>504.99437499999999</v>
      </c>
      <c r="F274" s="55">
        <v>0</v>
      </c>
      <c r="G274" s="45">
        <v>7574.9156249999996</v>
      </c>
      <c r="H274" s="32">
        <v>41306</v>
      </c>
      <c r="I274" s="36">
        <v>41306</v>
      </c>
    </row>
    <row r="275" spans="1:9" ht="14.5" thickBot="1" x14ac:dyDescent="0.35">
      <c r="A275" s="10">
        <v>1129</v>
      </c>
      <c r="B275" s="11" t="s">
        <v>200</v>
      </c>
      <c r="C275" s="29" t="s">
        <v>133</v>
      </c>
      <c r="D275" s="62">
        <v>12060.71</v>
      </c>
      <c r="E275" s="45">
        <v>753.79437499999995</v>
      </c>
      <c r="F275" s="55">
        <v>0</v>
      </c>
      <c r="G275" s="45">
        <v>11306.915625</v>
      </c>
      <c r="H275" s="32">
        <v>41730</v>
      </c>
      <c r="I275" s="36">
        <v>41730</v>
      </c>
    </row>
    <row r="276" spans="1:9" ht="14.5" thickBot="1" x14ac:dyDescent="0.35">
      <c r="A276" s="10">
        <v>1207</v>
      </c>
      <c r="B276" s="11" t="s">
        <v>203</v>
      </c>
      <c r="C276" s="29" t="s">
        <v>143</v>
      </c>
      <c r="D276" s="62">
        <v>4300.29</v>
      </c>
      <c r="E276" s="45">
        <v>268.768125</v>
      </c>
      <c r="F276" s="55">
        <v>0</v>
      </c>
      <c r="G276" s="45">
        <v>4031.5218749999999</v>
      </c>
      <c r="H276" s="32">
        <v>43891</v>
      </c>
      <c r="I276" s="36">
        <v>43891</v>
      </c>
    </row>
    <row r="277" spans="1:9" ht="14.5" thickBot="1" x14ac:dyDescent="0.35">
      <c r="A277" s="10">
        <v>1287</v>
      </c>
      <c r="B277" s="11" t="s">
        <v>204</v>
      </c>
      <c r="C277" s="5" t="s">
        <v>237</v>
      </c>
      <c r="D277" s="62">
        <v>775.42</v>
      </c>
      <c r="E277" s="45">
        <v>48.463749999999997</v>
      </c>
      <c r="F277" s="55">
        <v>0</v>
      </c>
      <c r="G277" s="45">
        <v>726.95624999999995</v>
      </c>
      <c r="H277" s="32">
        <v>45323</v>
      </c>
      <c r="I277" s="36">
        <v>45323</v>
      </c>
    </row>
    <row r="278" spans="1:9" ht="14.5" thickBot="1" x14ac:dyDescent="0.35">
      <c r="A278" s="10">
        <v>1099</v>
      </c>
      <c r="B278" s="11" t="s">
        <v>200</v>
      </c>
      <c r="C278" s="29" t="s">
        <v>134</v>
      </c>
      <c r="D278" s="62">
        <v>5362.3</v>
      </c>
      <c r="E278" s="45">
        <v>335.14375000000001</v>
      </c>
      <c r="F278" s="55">
        <v>0</v>
      </c>
      <c r="G278" s="45">
        <v>5027.15625</v>
      </c>
      <c r="H278" s="32">
        <v>41306</v>
      </c>
      <c r="I278" s="36">
        <v>41306</v>
      </c>
    </row>
    <row r="279" spans="1:9" ht="14.5" thickBot="1" x14ac:dyDescent="0.35">
      <c r="A279" s="10">
        <v>1073</v>
      </c>
      <c r="B279" s="11" t="s">
        <v>201</v>
      </c>
      <c r="C279" s="29" t="s">
        <v>135</v>
      </c>
      <c r="D279" s="62">
        <v>2945.43</v>
      </c>
      <c r="E279" s="45">
        <v>184.08937499999999</v>
      </c>
      <c r="F279" s="55">
        <v>0</v>
      </c>
      <c r="G279" s="45">
        <v>2761.3406249999998</v>
      </c>
      <c r="H279" s="49">
        <v>40909</v>
      </c>
      <c r="I279" s="36">
        <v>40909</v>
      </c>
    </row>
    <row r="280" spans="1:9" ht="14.5" thickBot="1" x14ac:dyDescent="0.35">
      <c r="A280" s="10">
        <v>1066</v>
      </c>
      <c r="B280" s="11" t="s">
        <v>206</v>
      </c>
      <c r="C280" s="29" t="s">
        <v>136</v>
      </c>
      <c r="D280" s="62">
        <v>76341.66</v>
      </c>
      <c r="E280" s="45">
        <v>4771.3537500000002</v>
      </c>
      <c r="F280" s="55">
        <v>0</v>
      </c>
      <c r="G280" s="45">
        <v>71570.306250000009</v>
      </c>
      <c r="H280" s="51">
        <v>40544</v>
      </c>
      <c r="I280" s="36">
        <v>40544</v>
      </c>
    </row>
    <row r="281" spans="1:9" ht="14.5" thickBot="1" x14ac:dyDescent="0.35">
      <c r="A281" s="19">
        <v>1285</v>
      </c>
      <c r="B281" s="20" t="s">
        <v>205</v>
      </c>
      <c r="C281" s="6" t="s">
        <v>226</v>
      </c>
      <c r="D281" s="62">
        <v>6047.22</v>
      </c>
      <c r="E281" s="45">
        <v>377.95125000000002</v>
      </c>
      <c r="F281" s="55">
        <v>0</v>
      </c>
      <c r="G281" s="45">
        <v>5669.2687500000002</v>
      </c>
      <c r="H281" s="53">
        <v>44958</v>
      </c>
      <c r="I281" s="36">
        <v>44958</v>
      </c>
    </row>
    <row r="282" spans="1:9" ht="14.5" thickBot="1" x14ac:dyDescent="0.35">
      <c r="C282" s="25"/>
      <c r="D282" s="57">
        <f>SUM(D4:D281)</f>
        <v>2595968.0499999993</v>
      </c>
      <c r="E282" s="57">
        <f t="shared" ref="E282:G282" si="0">SUM(E4:E281)</f>
        <v>162248.00312499996</v>
      </c>
      <c r="F282" s="47">
        <f t="shared" si="0"/>
        <v>43764</v>
      </c>
      <c r="G282" s="47">
        <f t="shared" si="0"/>
        <v>2422873.506875</v>
      </c>
      <c r="H282" s="27"/>
    </row>
    <row r="283" spans="1:9" x14ac:dyDescent="0.3">
      <c r="C283" s="25"/>
      <c r="D283" s="26"/>
      <c r="E283" s="26"/>
      <c r="F283" s="26"/>
      <c r="G283" s="9"/>
      <c r="H283" s="27"/>
    </row>
    <row r="284" spans="1:9" s="2" customFormat="1" x14ac:dyDescent="0.3">
      <c r="A284" s="1"/>
      <c r="B284"/>
      <c r="C284" s="1"/>
      <c r="D284" s="28"/>
      <c r="E284" s="28"/>
      <c r="F284" s="28"/>
      <c r="G284" s="28"/>
      <c r="I284" s="30"/>
    </row>
    <row r="285" spans="1:9" s="2" customFormat="1" x14ac:dyDescent="0.3">
      <c r="A285" s="1"/>
      <c r="B285"/>
      <c r="C285" s="1"/>
      <c r="D285" s="26"/>
      <c r="E285" s="26"/>
      <c r="F285" s="26"/>
      <c r="G285" s="26"/>
      <c r="I285" s="30"/>
    </row>
    <row r="286" spans="1:9" s="2" customFormat="1" x14ac:dyDescent="0.3">
      <c r="A286" s="1"/>
      <c r="B286"/>
      <c r="C286" s="1"/>
      <c r="D286" s="9"/>
      <c r="E286" s="9"/>
      <c r="F286" s="9"/>
      <c r="G286" s="9"/>
      <c r="I286" s="30"/>
    </row>
    <row r="287" spans="1:9" s="2" customFormat="1" x14ac:dyDescent="0.3">
      <c r="A287" s="1"/>
      <c r="B287"/>
      <c r="C287" s="9"/>
      <c r="D287" s="37"/>
      <c r="E287" s="46"/>
      <c r="F287" s="46"/>
      <c r="G287" s="46"/>
      <c r="I287" s="30"/>
    </row>
    <row r="288" spans="1:9" s="2" customFormat="1" x14ac:dyDescent="0.3">
      <c r="A288" s="1"/>
      <c r="B288"/>
      <c r="C288" s="9"/>
      <c r="E288" s="46"/>
      <c r="F288" s="46"/>
      <c r="G288" s="46"/>
      <c r="I288" s="30"/>
    </row>
    <row r="289" spans="1:10" s="2" customFormat="1" x14ac:dyDescent="0.3">
      <c r="A289" s="1"/>
      <c r="B289"/>
      <c r="C289" s="9"/>
      <c r="E289" s="46"/>
      <c r="F289" s="46"/>
      <c r="G289" s="46"/>
      <c r="I289" s="30"/>
    </row>
    <row r="290" spans="1:10" s="2" customFormat="1" x14ac:dyDescent="0.3">
      <c r="A290" s="1"/>
      <c r="B290"/>
      <c r="C290" s="9"/>
      <c r="D290" s="37"/>
      <c r="E290" s="46"/>
      <c r="F290" s="46"/>
      <c r="G290" s="46"/>
      <c r="I290" s="30"/>
    </row>
    <row r="291" spans="1:10" s="2" customFormat="1" x14ac:dyDescent="0.3">
      <c r="A291" s="1"/>
      <c r="B291"/>
      <c r="C291" s="58"/>
      <c r="D291" s="9"/>
      <c r="E291" s="3"/>
      <c r="F291" s="3"/>
      <c r="G291" s="46"/>
      <c r="I291" s="30"/>
    </row>
    <row r="300" spans="1:10" s="34" customFormat="1" x14ac:dyDescent="0.3">
      <c r="A300" s="1"/>
      <c r="B300"/>
      <c r="C300" s="1"/>
      <c r="D300" s="7"/>
      <c r="E300" s="7"/>
      <c r="F300" s="7"/>
      <c r="G300" s="7"/>
      <c r="H300" s="2"/>
      <c r="J300"/>
    </row>
    <row r="301" spans="1:10" s="34" customFormat="1" x14ac:dyDescent="0.3">
      <c r="A301" s="1"/>
      <c r="B301"/>
      <c r="C301" s="1"/>
      <c r="D301" s="7"/>
      <c r="E301" s="7"/>
      <c r="F301" s="7"/>
      <c r="G301" s="7"/>
      <c r="H301" s="2"/>
      <c r="J301"/>
    </row>
    <row r="302" spans="1:10" s="34" customFormat="1" x14ac:dyDescent="0.3">
      <c r="A302" s="1"/>
      <c r="B302"/>
      <c r="C302" s="1"/>
      <c r="D302" s="7"/>
      <c r="E302" s="7"/>
      <c r="F302" s="7"/>
      <c r="G302" s="7"/>
      <c r="H302" s="2"/>
      <c r="J302"/>
    </row>
    <row r="303" spans="1:10" s="34" customFormat="1" x14ac:dyDescent="0.3">
      <c r="A303" s="1"/>
      <c r="B303"/>
      <c r="C303" s="1"/>
      <c r="D303" s="9"/>
      <c r="E303" s="9"/>
      <c r="F303" s="9"/>
      <c r="G303" s="9"/>
      <c r="H303"/>
      <c r="J303"/>
    </row>
    <row r="304" spans="1:10" s="34" customFormat="1" x14ac:dyDescent="0.3">
      <c r="A304" s="1"/>
      <c r="B304"/>
      <c r="C304" s="25"/>
      <c r="D304" s="9"/>
      <c r="E304" s="9"/>
      <c r="F304" s="9"/>
      <c r="G304" s="9"/>
      <c r="H304"/>
      <c r="J304"/>
    </row>
    <row r="305" spans="1:10" s="34" customFormat="1" x14ac:dyDescent="0.3">
      <c r="A305" s="1"/>
      <c r="B305"/>
      <c r="C305" s="1"/>
      <c r="D305" s="7"/>
      <c r="E305" s="7"/>
      <c r="F305" s="7"/>
      <c r="G305" s="7"/>
      <c r="H305" s="2"/>
      <c r="J305"/>
    </row>
    <row r="306" spans="1:10" s="34" customFormat="1" x14ac:dyDescent="0.3">
      <c r="A306" s="1"/>
      <c r="B306"/>
      <c r="C306" s="1"/>
      <c r="D306" s="7"/>
      <c r="E306" s="7"/>
      <c r="F306" s="7"/>
      <c r="G306" s="7"/>
      <c r="H306" s="2"/>
      <c r="J306"/>
    </row>
    <row r="307" spans="1:10" s="34" customFormat="1" x14ac:dyDescent="0.3">
      <c r="A307" s="1"/>
      <c r="B307"/>
      <c r="C307" s="1"/>
      <c r="D307" s="7"/>
      <c r="E307" s="7"/>
      <c r="F307" s="7"/>
      <c r="G307" s="7"/>
      <c r="H307" s="2"/>
      <c r="J307"/>
    </row>
  </sheetData>
  <autoFilter ref="A3:I282" xr:uid="{14422465-9AFE-4580-854D-1CD2E224FE76}"/>
  <mergeCells count="1">
    <mergeCell ref="A1:G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4C286-A3A6-41E8-8C32-F2DEFFBDB0DA}">
  <dimension ref="A1:J307"/>
  <sheetViews>
    <sheetView rightToLeft="1" zoomScale="87" zoomScaleNormal="87" workbookViewId="0">
      <pane ySplit="3" topLeftCell="A4" activePane="bottomLeft" state="frozen"/>
      <selection pane="bottomLeft" sqref="A1:G1"/>
    </sheetView>
  </sheetViews>
  <sheetFormatPr defaultColWidth="8.58203125" defaultRowHeight="14" x14ac:dyDescent="0.3"/>
  <cols>
    <col min="1" max="1" width="9.08203125" style="1" customWidth="1"/>
    <col min="2" max="2" width="25.08203125" customWidth="1"/>
    <col min="3" max="3" width="50.58203125" style="1" customWidth="1"/>
    <col min="4" max="4" width="24.08203125" style="3" customWidth="1"/>
    <col min="5" max="6" width="19" style="3" customWidth="1"/>
    <col min="7" max="7" width="22.08203125" style="3" customWidth="1"/>
    <col min="8" max="8" width="16.58203125" style="2" hidden="1" customWidth="1"/>
    <col min="9" max="9" width="18.08203125" style="34" customWidth="1"/>
    <col min="10" max="10" width="8.58203125" customWidth="1"/>
    <col min="11" max="11" width="5.33203125" customWidth="1"/>
  </cols>
  <sheetData>
    <row r="1" spans="1:9" ht="35.25" customHeight="1" x14ac:dyDescent="0.3">
      <c r="A1" s="67" t="s">
        <v>234</v>
      </c>
      <c r="B1" s="67"/>
      <c r="C1" s="67"/>
      <c r="D1" s="67"/>
      <c r="E1" s="67"/>
      <c r="F1" s="67"/>
      <c r="G1" s="67"/>
      <c r="H1" s="66"/>
    </row>
    <row r="2" spans="1:9" ht="34.5" customHeight="1" thickBot="1" x14ac:dyDescent="0.35">
      <c r="D2" s="1"/>
      <c r="E2" s="1"/>
      <c r="F2" s="1"/>
      <c r="G2"/>
      <c r="H2"/>
    </row>
    <row r="3" spans="1:9" ht="14.5" thickBot="1" x14ac:dyDescent="0.35">
      <c r="A3" s="21" t="s">
        <v>0</v>
      </c>
      <c r="B3" s="22" t="s">
        <v>196</v>
      </c>
      <c r="C3" s="21" t="s">
        <v>1</v>
      </c>
      <c r="D3" s="23" t="s">
        <v>233</v>
      </c>
      <c r="E3" s="24" t="s">
        <v>288</v>
      </c>
      <c r="F3" s="24" t="s">
        <v>308</v>
      </c>
      <c r="G3" s="24" t="s">
        <v>235</v>
      </c>
      <c r="H3" s="44" t="s">
        <v>2</v>
      </c>
      <c r="I3" s="33" t="s">
        <v>2</v>
      </c>
    </row>
    <row r="4" spans="1:9" ht="14.5" thickBot="1" x14ac:dyDescent="0.35">
      <c r="A4" s="10">
        <v>1256</v>
      </c>
      <c r="B4" s="11" t="s">
        <v>198</v>
      </c>
      <c r="C4" s="5" t="s">
        <v>279</v>
      </c>
      <c r="D4" s="62">
        <v>12071.34</v>
      </c>
      <c r="E4" s="45">
        <v>754.45875000000001</v>
      </c>
      <c r="F4" s="55">
        <v>0</v>
      </c>
      <c r="G4" s="45">
        <v>11316.88125</v>
      </c>
      <c r="H4" s="31">
        <v>44593</v>
      </c>
      <c r="I4" s="35">
        <v>44593</v>
      </c>
    </row>
    <row r="5" spans="1:9" ht="14.5" thickBot="1" x14ac:dyDescent="0.35">
      <c r="A5" s="10">
        <v>1321</v>
      </c>
      <c r="B5" s="11" t="s">
        <v>205</v>
      </c>
      <c r="C5" s="29" t="s">
        <v>289</v>
      </c>
      <c r="D5" s="62">
        <v>2125.9899999999998</v>
      </c>
      <c r="E5" s="45">
        <v>132.87437499999999</v>
      </c>
      <c r="F5" s="55">
        <v>0</v>
      </c>
      <c r="G5" s="45">
        <v>1993.1156249999999</v>
      </c>
      <c r="H5" s="32"/>
      <c r="I5" s="35">
        <v>46054</v>
      </c>
    </row>
    <row r="6" spans="1:9" ht="14.5" thickBot="1" x14ac:dyDescent="0.35">
      <c r="A6" s="16">
        <v>1311</v>
      </c>
      <c r="B6" s="11" t="s">
        <v>206</v>
      </c>
      <c r="C6" s="38" t="s">
        <v>269</v>
      </c>
      <c r="D6" s="62">
        <v>401.75</v>
      </c>
      <c r="E6" s="45">
        <v>25.109375</v>
      </c>
      <c r="F6" s="55">
        <v>0</v>
      </c>
      <c r="G6" s="45">
        <v>376.640625</v>
      </c>
      <c r="H6" s="32"/>
      <c r="I6" s="36">
        <v>45717</v>
      </c>
    </row>
    <row r="7" spans="1:9" ht="14.5" thickBot="1" x14ac:dyDescent="0.35">
      <c r="A7" s="10">
        <v>1179</v>
      </c>
      <c r="B7" s="11" t="s">
        <v>200</v>
      </c>
      <c r="C7" s="29" t="s">
        <v>3</v>
      </c>
      <c r="D7" s="62">
        <v>3709.25</v>
      </c>
      <c r="E7" s="45">
        <v>231.828125</v>
      </c>
      <c r="F7" s="55">
        <v>0</v>
      </c>
      <c r="G7" s="45">
        <v>3477.421875</v>
      </c>
      <c r="H7" s="32">
        <v>43525</v>
      </c>
      <c r="I7" s="36">
        <v>43525</v>
      </c>
    </row>
    <row r="8" spans="1:9" ht="14.5" thickBot="1" x14ac:dyDescent="0.35">
      <c r="A8" s="10">
        <v>1333</v>
      </c>
      <c r="B8" s="11" t="s">
        <v>199</v>
      </c>
      <c r="C8" s="29" t="s">
        <v>301</v>
      </c>
      <c r="D8" s="62">
        <v>1510.41</v>
      </c>
      <c r="E8" s="45">
        <v>94.400625000000005</v>
      </c>
      <c r="F8" s="55">
        <v>0</v>
      </c>
      <c r="G8" s="45">
        <v>1416.0093750000001</v>
      </c>
      <c r="H8" s="32"/>
      <c r="I8" s="36">
        <v>46054</v>
      </c>
    </row>
    <row r="9" spans="1:9" ht="14.5" thickBot="1" x14ac:dyDescent="0.35">
      <c r="A9" s="10">
        <v>1259</v>
      </c>
      <c r="B9" s="11" t="s">
        <v>201</v>
      </c>
      <c r="C9" s="5" t="s">
        <v>191</v>
      </c>
      <c r="D9" s="62">
        <v>3135.92</v>
      </c>
      <c r="E9" s="45">
        <v>195.995</v>
      </c>
      <c r="F9" s="55">
        <v>0</v>
      </c>
      <c r="G9" s="45">
        <v>2939.9250000000002</v>
      </c>
      <c r="H9" s="32">
        <v>44593</v>
      </c>
      <c r="I9" s="36">
        <v>44593</v>
      </c>
    </row>
    <row r="10" spans="1:9" ht="14.5" thickBot="1" x14ac:dyDescent="0.35">
      <c r="A10" s="10">
        <v>1105</v>
      </c>
      <c r="B10" s="11" t="s">
        <v>202</v>
      </c>
      <c r="C10" s="29" t="s">
        <v>286</v>
      </c>
      <c r="D10" s="62">
        <v>19180.14</v>
      </c>
      <c r="E10" s="45">
        <v>1198.75875</v>
      </c>
      <c r="F10" s="55">
        <v>0</v>
      </c>
      <c r="G10" s="45">
        <v>17981.381249999999</v>
      </c>
      <c r="H10" s="32">
        <v>41306</v>
      </c>
      <c r="I10" s="36">
        <v>41306</v>
      </c>
    </row>
    <row r="11" spans="1:9" ht="14.5" thickBot="1" x14ac:dyDescent="0.35">
      <c r="A11" s="10">
        <v>1169</v>
      </c>
      <c r="B11" s="11" t="s">
        <v>203</v>
      </c>
      <c r="C11" s="29" t="s">
        <v>280</v>
      </c>
      <c r="D11" s="62">
        <v>7070.56</v>
      </c>
      <c r="E11" s="45">
        <v>441.91</v>
      </c>
      <c r="F11" s="55">
        <v>0</v>
      </c>
      <c r="G11" s="45">
        <v>6628.6500000000005</v>
      </c>
      <c r="H11" s="32">
        <v>43132</v>
      </c>
      <c r="I11" s="36">
        <v>43132</v>
      </c>
    </row>
    <row r="12" spans="1:9" ht="14.5" thickBot="1" x14ac:dyDescent="0.35">
      <c r="A12" s="16">
        <v>1319</v>
      </c>
      <c r="B12" s="11" t="s">
        <v>200</v>
      </c>
      <c r="C12" s="38" t="s">
        <v>277</v>
      </c>
      <c r="D12" s="62">
        <v>170.13</v>
      </c>
      <c r="E12" s="45">
        <v>10.633125</v>
      </c>
      <c r="F12" s="55">
        <v>0</v>
      </c>
      <c r="G12" s="45">
        <v>159.49687499999999</v>
      </c>
      <c r="H12" s="32"/>
      <c r="I12" s="36">
        <v>45717</v>
      </c>
    </row>
    <row r="13" spans="1:9" ht="14.5" thickBot="1" x14ac:dyDescent="0.35">
      <c r="A13" s="10">
        <v>1070</v>
      </c>
      <c r="B13" s="11" t="s">
        <v>204</v>
      </c>
      <c r="C13" s="29" t="s">
        <v>4</v>
      </c>
      <c r="D13" s="62">
        <v>3344.53</v>
      </c>
      <c r="E13" s="45">
        <v>209.03312500000001</v>
      </c>
      <c r="F13" s="55">
        <v>0</v>
      </c>
      <c r="G13" s="45">
        <v>3135.4968750000003</v>
      </c>
      <c r="H13" s="32">
        <v>40909</v>
      </c>
      <c r="I13" s="36">
        <v>40909</v>
      </c>
    </row>
    <row r="14" spans="1:9" ht="14.5" thickBot="1" x14ac:dyDescent="0.35">
      <c r="A14" s="10">
        <v>1145</v>
      </c>
      <c r="B14" s="11" t="s">
        <v>200</v>
      </c>
      <c r="C14" s="29" t="s">
        <v>236</v>
      </c>
      <c r="D14" s="62">
        <v>4196.63</v>
      </c>
      <c r="E14" s="45">
        <v>262.28937500000001</v>
      </c>
      <c r="F14" s="55">
        <v>0</v>
      </c>
      <c r="G14" s="45">
        <v>3934.3406250000003</v>
      </c>
      <c r="H14" s="32">
        <v>42095</v>
      </c>
      <c r="I14" s="36">
        <v>42095</v>
      </c>
    </row>
    <row r="15" spans="1:9" ht="14.5" thickBot="1" x14ac:dyDescent="0.35">
      <c r="A15" s="10">
        <v>1113</v>
      </c>
      <c r="B15" s="11" t="s">
        <v>204</v>
      </c>
      <c r="C15" s="29" t="s">
        <v>5</v>
      </c>
      <c r="D15" s="62">
        <v>30054.44</v>
      </c>
      <c r="E15" s="45">
        <v>1878.4024999999999</v>
      </c>
      <c r="F15" s="55">
        <v>0</v>
      </c>
      <c r="G15" s="45">
        <v>28176.037499999999</v>
      </c>
      <c r="H15" s="32">
        <v>41306</v>
      </c>
      <c r="I15" s="36">
        <v>41306</v>
      </c>
    </row>
    <row r="16" spans="1:9" ht="14.5" thickBot="1" x14ac:dyDescent="0.35">
      <c r="A16" s="10">
        <v>1188</v>
      </c>
      <c r="B16" s="11" t="s">
        <v>199</v>
      </c>
      <c r="C16" s="29" t="s">
        <v>6</v>
      </c>
      <c r="D16" s="62">
        <v>17013.93</v>
      </c>
      <c r="E16" s="45">
        <v>1063.370625</v>
      </c>
      <c r="F16" s="55">
        <v>12000</v>
      </c>
      <c r="G16" s="45">
        <v>15950.559375000001</v>
      </c>
      <c r="H16" s="32">
        <v>43525</v>
      </c>
      <c r="I16" s="36">
        <v>43525</v>
      </c>
    </row>
    <row r="17" spans="1:9" ht="14.5" thickBot="1" x14ac:dyDescent="0.35">
      <c r="A17" s="10">
        <v>1019</v>
      </c>
      <c r="B17" s="11" t="s">
        <v>203</v>
      </c>
      <c r="C17" s="29" t="s">
        <v>7</v>
      </c>
      <c r="D17" s="62">
        <v>10599.4</v>
      </c>
      <c r="E17" s="45">
        <v>662.46249999999998</v>
      </c>
      <c r="F17" s="55">
        <v>0</v>
      </c>
      <c r="G17" s="45">
        <v>9936.9375</v>
      </c>
      <c r="H17" s="32">
        <v>40148</v>
      </c>
      <c r="I17" s="36">
        <v>40148</v>
      </c>
    </row>
    <row r="18" spans="1:9" ht="14.5" thickBot="1" x14ac:dyDescent="0.35">
      <c r="A18" s="10">
        <v>1119</v>
      </c>
      <c r="B18" s="11" t="s">
        <v>203</v>
      </c>
      <c r="C18" s="29" t="s">
        <v>8</v>
      </c>
      <c r="D18" s="62">
        <v>4144.28</v>
      </c>
      <c r="E18" s="45">
        <v>259.01749999999998</v>
      </c>
      <c r="F18" s="55">
        <v>0</v>
      </c>
      <c r="G18" s="45">
        <v>3885.2624999999998</v>
      </c>
      <c r="H18" s="32">
        <v>41730</v>
      </c>
      <c r="I18" s="36">
        <v>41730</v>
      </c>
    </row>
    <row r="19" spans="1:9" ht="14.5" thickBot="1" x14ac:dyDescent="0.35">
      <c r="A19" s="10">
        <v>1108</v>
      </c>
      <c r="B19" s="11" t="s">
        <v>200</v>
      </c>
      <c r="C19" s="39" t="s">
        <v>208</v>
      </c>
      <c r="D19" s="62">
        <v>10085.049999999999</v>
      </c>
      <c r="E19" s="45">
        <v>630.31562499999995</v>
      </c>
      <c r="F19" s="55">
        <v>0</v>
      </c>
      <c r="G19" s="45">
        <v>9454.734375</v>
      </c>
      <c r="H19" s="32">
        <v>41306</v>
      </c>
      <c r="I19" s="36">
        <v>41306</v>
      </c>
    </row>
    <row r="20" spans="1:9" ht="14.5" thickBot="1" x14ac:dyDescent="0.35">
      <c r="A20" s="10">
        <v>1151</v>
      </c>
      <c r="B20" s="11" t="s">
        <v>203</v>
      </c>
      <c r="C20" s="29" t="s">
        <v>9</v>
      </c>
      <c r="D20" s="62">
        <v>4888.25</v>
      </c>
      <c r="E20" s="45">
        <v>305.515625</v>
      </c>
      <c r="F20" s="55">
        <v>0</v>
      </c>
      <c r="G20" s="45">
        <v>4582.734375</v>
      </c>
      <c r="H20" s="32">
        <v>42401</v>
      </c>
      <c r="I20" s="36">
        <v>42401</v>
      </c>
    </row>
    <row r="21" spans="1:9" ht="14.5" thickBot="1" x14ac:dyDescent="0.35">
      <c r="A21" s="10">
        <v>1148</v>
      </c>
      <c r="B21" s="11" t="s">
        <v>202</v>
      </c>
      <c r="C21" s="29" t="s">
        <v>10</v>
      </c>
      <c r="D21" s="62">
        <v>51087.43</v>
      </c>
      <c r="E21" s="45">
        <v>3192.964375</v>
      </c>
      <c r="F21" s="55">
        <v>0</v>
      </c>
      <c r="G21" s="45">
        <v>47894.465624999997</v>
      </c>
      <c r="H21" s="32">
        <v>42401</v>
      </c>
      <c r="I21" s="36">
        <v>42401</v>
      </c>
    </row>
    <row r="22" spans="1:9" ht="14.5" thickBot="1" x14ac:dyDescent="0.35">
      <c r="A22" s="10">
        <v>1338</v>
      </c>
      <c r="B22" s="11" t="s">
        <v>205</v>
      </c>
      <c r="C22" s="29" t="s">
        <v>306</v>
      </c>
      <c r="D22" s="62">
        <v>1944.02</v>
      </c>
      <c r="E22" s="45">
        <v>121.50125</v>
      </c>
      <c r="F22" s="55">
        <v>0</v>
      </c>
      <c r="G22" s="45">
        <v>1822.51875</v>
      </c>
      <c r="H22" s="32"/>
      <c r="I22" s="36">
        <v>46054</v>
      </c>
    </row>
    <row r="23" spans="1:9" ht="14.5" thickBot="1" x14ac:dyDescent="0.35">
      <c r="A23" s="10">
        <v>1203</v>
      </c>
      <c r="B23" s="11" t="s">
        <v>204</v>
      </c>
      <c r="C23" s="29" t="s">
        <v>146</v>
      </c>
      <c r="D23" s="62">
        <v>2250.09</v>
      </c>
      <c r="E23" s="45">
        <v>140.63062500000001</v>
      </c>
      <c r="F23" s="55">
        <v>0</v>
      </c>
      <c r="G23" s="45">
        <v>2109.4593750000004</v>
      </c>
      <c r="H23" s="32">
        <v>43891</v>
      </c>
      <c r="I23" s="36">
        <v>43891</v>
      </c>
    </row>
    <row r="24" spans="1:9" ht="14.5" thickBot="1" x14ac:dyDescent="0.35">
      <c r="A24" s="10">
        <v>1134</v>
      </c>
      <c r="B24" s="11" t="s">
        <v>205</v>
      </c>
      <c r="C24" s="29" t="s">
        <v>11</v>
      </c>
      <c r="D24" s="62">
        <v>19966.400000000001</v>
      </c>
      <c r="E24" s="45">
        <v>1247.9000000000001</v>
      </c>
      <c r="F24" s="55">
        <v>0</v>
      </c>
      <c r="G24" s="45">
        <v>18718.5</v>
      </c>
      <c r="H24" s="32">
        <v>42095</v>
      </c>
      <c r="I24" s="36">
        <v>42095</v>
      </c>
    </row>
    <row r="25" spans="1:9" ht="14.5" thickBot="1" x14ac:dyDescent="0.35">
      <c r="A25" s="10">
        <v>1206</v>
      </c>
      <c r="B25" s="11" t="s">
        <v>203</v>
      </c>
      <c r="C25" s="29" t="s">
        <v>144</v>
      </c>
      <c r="D25" s="62">
        <v>4816.18</v>
      </c>
      <c r="E25" s="45">
        <v>301.01125000000002</v>
      </c>
      <c r="F25" s="55">
        <v>0</v>
      </c>
      <c r="G25" s="45">
        <v>4515.1687500000007</v>
      </c>
      <c r="H25" s="32">
        <v>43891</v>
      </c>
      <c r="I25" s="36">
        <v>43891</v>
      </c>
    </row>
    <row r="26" spans="1:9" ht="14.5" thickBot="1" x14ac:dyDescent="0.35">
      <c r="A26" s="10">
        <v>1161</v>
      </c>
      <c r="B26" s="11" t="s">
        <v>205</v>
      </c>
      <c r="C26" s="29" t="s">
        <v>12</v>
      </c>
      <c r="D26" s="62">
        <v>21415.23</v>
      </c>
      <c r="E26" s="45">
        <v>1338.451875</v>
      </c>
      <c r="F26" s="55">
        <v>0</v>
      </c>
      <c r="G26" s="45">
        <v>20076.778125000001</v>
      </c>
      <c r="H26" s="32">
        <v>42767</v>
      </c>
      <c r="I26" s="36">
        <v>42767</v>
      </c>
    </row>
    <row r="27" spans="1:9" ht="14.5" thickBot="1" x14ac:dyDescent="0.35">
      <c r="A27" s="16">
        <v>1305</v>
      </c>
      <c r="B27" s="11" t="s">
        <v>200</v>
      </c>
      <c r="C27" s="40" t="s">
        <v>263</v>
      </c>
      <c r="D27" s="62">
        <v>255.18</v>
      </c>
      <c r="E27" s="45">
        <v>15.94875</v>
      </c>
      <c r="F27" s="55">
        <v>0</v>
      </c>
      <c r="G27" s="45">
        <v>239.23125000000002</v>
      </c>
      <c r="H27" s="32"/>
      <c r="I27" s="36">
        <v>45717</v>
      </c>
    </row>
    <row r="28" spans="1:9" ht="14.5" thickBot="1" x14ac:dyDescent="0.35">
      <c r="A28" s="10">
        <v>1221</v>
      </c>
      <c r="B28" s="11" t="s">
        <v>205</v>
      </c>
      <c r="C28" s="5" t="s">
        <v>158</v>
      </c>
      <c r="D28" s="62">
        <v>2941.08</v>
      </c>
      <c r="E28" s="45">
        <v>183.8175</v>
      </c>
      <c r="F28" s="55">
        <v>0</v>
      </c>
      <c r="G28" s="45">
        <v>2757.2624999999998</v>
      </c>
      <c r="H28" s="32">
        <v>44270</v>
      </c>
      <c r="I28" s="36">
        <v>44270</v>
      </c>
    </row>
    <row r="29" spans="1:9" ht="14.5" thickBot="1" x14ac:dyDescent="0.35">
      <c r="A29" s="10">
        <v>1004</v>
      </c>
      <c r="B29" s="11" t="s">
        <v>200</v>
      </c>
      <c r="C29" s="29" t="s">
        <v>287</v>
      </c>
      <c r="D29" s="62">
        <v>13284.94</v>
      </c>
      <c r="E29" s="45">
        <v>830.30875000000003</v>
      </c>
      <c r="F29" s="55">
        <v>0</v>
      </c>
      <c r="G29" s="45">
        <v>12454.63125</v>
      </c>
      <c r="H29" s="32">
        <v>40148</v>
      </c>
      <c r="I29" s="36">
        <v>40148</v>
      </c>
    </row>
    <row r="30" spans="1:9" ht="14.5" thickBot="1" x14ac:dyDescent="0.35">
      <c r="A30" s="10">
        <v>1269</v>
      </c>
      <c r="B30" s="11" t="s">
        <v>197</v>
      </c>
      <c r="C30" s="5" t="s">
        <v>212</v>
      </c>
      <c r="D30" s="62">
        <v>5206.66</v>
      </c>
      <c r="E30" s="45">
        <v>325.41624999999999</v>
      </c>
      <c r="F30" s="55">
        <v>0</v>
      </c>
      <c r="G30" s="45">
        <v>4881.2437499999996</v>
      </c>
      <c r="H30" s="32">
        <v>44958</v>
      </c>
      <c r="I30" s="36">
        <v>44958</v>
      </c>
    </row>
    <row r="31" spans="1:9" ht="14.5" thickBot="1" x14ac:dyDescent="0.35">
      <c r="A31" s="10">
        <v>1025</v>
      </c>
      <c r="B31" s="11" t="s">
        <v>197</v>
      </c>
      <c r="C31" s="29" t="s">
        <v>13</v>
      </c>
      <c r="D31" s="62">
        <v>5261.84</v>
      </c>
      <c r="E31" s="45">
        <v>328.86500000000001</v>
      </c>
      <c r="F31" s="55">
        <v>0</v>
      </c>
      <c r="G31" s="45">
        <v>4932.9750000000004</v>
      </c>
      <c r="H31" s="32">
        <v>40148</v>
      </c>
      <c r="I31" s="36">
        <v>40148</v>
      </c>
    </row>
    <row r="32" spans="1:9" ht="14.5" thickBot="1" x14ac:dyDescent="0.35">
      <c r="A32" s="10">
        <v>1270</v>
      </c>
      <c r="B32" s="11" t="s">
        <v>200</v>
      </c>
      <c r="C32" s="5" t="s">
        <v>213</v>
      </c>
      <c r="D32" s="62">
        <v>4352.25</v>
      </c>
      <c r="E32" s="45">
        <v>272.015625</v>
      </c>
      <c r="F32" s="55">
        <v>0</v>
      </c>
      <c r="G32" s="45">
        <v>4080.234375</v>
      </c>
      <c r="H32" s="32">
        <v>44958</v>
      </c>
      <c r="I32" s="36">
        <v>44958</v>
      </c>
    </row>
    <row r="33" spans="1:9" ht="14.5" thickBot="1" x14ac:dyDescent="0.35">
      <c r="A33" s="10">
        <v>1150</v>
      </c>
      <c r="B33" s="11" t="s">
        <v>204</v>
      </c>
      <c r="C33" s="29" t="s">
        <v>14</v>
      </c>
      <c r="D33" s="62">
        <v>3106.31</v>
      </c>
      <c r="E33" s="45">
        <v>194.144375</v>
      </c>
      <c r="F33" s="55">
        <v>0</v>
      </c>
      <c r="G33" s="45">
        <v>2912.1656250000001</v>
      </c>
      <c r="H33" s="32">
        <v>42401</v>
      </c>
      <c r="I33" s="36">
        <v>42401</v>
      </c>
    </row>
    <row r="34" spans="1:9" ht="14.5" thickBot="1" x14ac:dyDescent="0.35">
      <c r="A34" s="10">
        <v>1003</v>
      </c>
      <c r="B34" s="11" t="s">
        <v>206</v>
      </c>
      <c r="C34" s="29" t="s">
        <v>15</v>
      </c>
      <c r="D34" s="62">
        <v>3996.1</v>
      </c>
      <c r="E34" s="45">
        <v>249.75624999999999</v>
      </c>
      <c r="F34" s="55">
        <v>0</v>
      </c>
      <c r="G34" s="45">
        <v>3746.34375</v>
      </c>
      <c r="H34" s="32">
        <v>40148</v>
      </c>
      <c r="I34" s="36">
        <v>40148</v>
      </c>
    </row>
    <row r="35" spans="1:9" ht="14.5" thickBot="1" x14ac:dyDescent="0.35">
      <c r="A35" s="10">
        <v>1042</v>
      </c>
      <c r="B35" s="11" t="s">
        <v>200</v>
      </c>
      <c r="C35" s="29" t="s">
        <v>16</v>
      </c>
      <c r="D35" s="62">
        <v>26840.34</v>
      </c>
      <c r="E35" s="45">
        <v>1677.52125</v>
      </c>
      <c r="F35" s="55">
        <v>0</v>
      </c>
      <c r="G35" s="45">
        <v>25162.818749999999</v>
      </c>
      <c r="H35" s="32">
        <v>40148</v>
      </c>
      <c r="I35" s="36">
        <v>40148</v>
      </c>
    </row>
    <row r="36" spans="1:9" ht="14.5" thickBot="1" x14ac:dyDescent="0.35">
      <c r="A36" s="10">
        <v>1167</v>
      </c>
      <c r="B36" s="11" t="s">
        <v>200</v>
      </c>
      <c r="C36" s="29" t="s">
        <v>17</v>
      </c>
      <c r="D36" s="62">
        <v>253.76</v>
      </c>
      <c r="E36" s="45">
        <v>15.86</v>
      </c>
      <c r="F36" s="55">
        <v>0</v>
      </c>
      <c r="G36" s="45">
        <v>237.89999999999998</v>
      </c>
      <c r="H36" s="32">
        <v>43132</v>
      </c>
      <c r="I36" s="36">
        <v>43132</v>
      </c>
    </row>
    <row r="37" spans="1:9" ht="14.5" thickBot="1" x14ac:dyDescent="0.35">
      <c r="A37" s="10">
        <v>1328</v>
      </c>
      <c r="B37" s="11" t="s">
        <v>207</v>
      </c>
      <c r="C37" s="29" t="s">
        <v>296</v>
      </c>
      <c r="D37" s="62">
        <v>2826.96</v>
      </c>
      <c r="E37" s="45">
        <v>176.685</v>
      </c>
      <c r="F37" s="55">
        <v>0</v>
      </c>
      <c r="G37" s="45">
        <v>2650.2750000000001</v>
      </c>
      <c r="H37" s="32"/>
      <c r="I37" s="36">
        <v>46054</v>
      </c>
    </row>
    <row r="38" spans="1:9" ht="14.5" thickBot="1" x14ac:dyDescent="0.35">
      <c r="A38" s="10">
        <v>1088</v>
      </c>
      <c r="B38" s="11" t="s">
        <v>200</v>
      </c>
      <c r="C38" s="29" t="s">
        <v>18</v>
      </c>
      <c r="D38" s="62">
        <v>6608.37</v>
      </c>
      <c r="E38" s="45">
        <v>413.02312499999999</v>
      </c>
      <c r="F38" s="55">
        <v>0</v>
      </c>
      <c r="G38" s="45">
        <v>6195.3468750000002</v>
      </c>
      <c r="H38" s="32">
        <v>40909</v>
      </c>
      <c r="I38" s="36">
        <v>40909</v>
      </c>
    </row>
    <row r="39" spans="1:9" ht="14.5" thickBot="1" x14ac:dyDescent="0.35">
      <c r="A39" s="10">
        <v>1143</v>
      </c>
      <c r="B39" s="11" t="s">
        <v>200</v>
      </c>
      <c r="C39" s="29" t="s">
        <v>19</v>
      </c>
      <c r="D39" s="62">
        <v>5111.1499999999996</v>
      </c>
      <c r="E39" s="45">
        <v>319.44687499999998</v>
      </c>
      <c r="F39" s="55">
        <v>0</v>
      </c>
      <c r="G39" s="45">
        <v>4791.703125</v>
      </c>
      <c r="H39" s="32">
        <v>42095</v>
      </c>
      <c r="I39" s="36">
        <v>42095</v>
      </c>
    </row>
    <row r="40" spans="1:9" ht="14.5" thickBot="1" x14ac:dyDescent="0.35">
      <c r="A40" s="10">
        <v>1228</v>
      </c>
      <c r="B40" s="11" t="s">
        <v>203</v>
      </c>
      <c r="C40" s="5" t="s">
        <v>165</v>
      </c>
      <c r="D40" s="62">
        <v>4860.82</v>
      </c>
      <c r="E40" s="45">
        <v>303.80124999999998</v>
      </c>
      <c r="F40" s="55">
        <v>0</v>
      </c>
      <c r="G40" s="45">
        <v>4557.0187499999993</v>
      </c>
      <c r="H40" s="32">
        <v>44270</v>
      </c>
      <c r="I40" s="36">
        <v>44270</v>
      </c>
    </row>
    <row r="41" spans="1:9" ht="14.5" thickBot="1" x14ac:dyDescent="0.35">
      <c r="A41" s="10">
        <v>1132</v>
      </c>
      <c r="B41" s="11" t="s">
        <v>200</v>
      </c>
      <c r="C41" s="29" t="s">
        <v>20</v>
      </c>
      <c r="D41" s="62">
        <v>3977.24</v>
      </c>
      <c r="E41" s="45">
        <v>248.57749999999999</v>
      </c>
      <c r="F41" s="55">
        <v>0</v>
      </c>
      <c r="G41" s="45">
        <v>3728.6624999999999</v>
      </c>
      <c r="H41" s="32">
        <v>41730</v>
      </c>
      <c r="I41" s="36">
        <v>41730</v>
      </c>
    </row>
    <row r="42" spans="1:9" ht="14.5" thickBot="1" x14ac:dyDescent="0.35">
      <c r="A42" s="10">
        <v>1198</v>
      </c>
      <c r="B42" s="11" t="s">
        <v>205</v>
      </c>
      <c r="C42" s="29" t="s">
        <v>149</v>
      </c>
      <c r="D42" s="62">
        <v>4450.45</v>
      </c>
      <c r="E42" s="45">
        <v>278.15312499999999</v>
      </c>
      <c r="F42" s="55">
        <v>0</v>
      </c>
      <c r="G42" s="45">
        <v>4172.296875</v>
      </c>
      <c r="H42" s="32">
        <v>43891</v>
      </c>
      <c r="I42" s="36">
        <v>43891</v>
      </c>
    </row>
    <row r="43" spans="1:9" ht="14.5" thickBot="1" x14ac:dyDescent="0.35">
      <c r="A43" s="10">
        <v>1191</v>
      </c>
      <c r="B43" s="11" t="s">
        <v>207</v>
      </c>
      <c r="C43" s="29" t="s">
        <v>22</v>
      </c>
      <c r="D43" s="62">
        <v>3395.99</v>
      </c>
      <c r="E43" s="45">
        <v>212.24937499999999</v>
      </c>
      <c r="F43" s="55">
        <v>0</v>
      </c>
      <c r="G43" s="45">
        <v>3183.7406249999999</v>
      </c>
      <c r="H43" s="32">
        <v>43525</v>
      </c>
      <c r="I43" s="36">
        <v>43525</v>
      </c>
    </row>
    <row r="44" spans="1:9" ht="14.5" thickBot="1" x14ac:dyDescent="0.35">
      <c r="A44" s="10">
        <v>1005</v>
      </c>
      <c r="B44" s="11" t="s">
        <v>200</v>
      </c>
      <c r="C44" s="29" t="s">
        <v>23</v>
      </c>
      <c r="D44" s="62">
        <v>7963.79</v>
      </c>
      <c r="E44" s="45">
        <v>497.736875</v>
      </c>
      <c r="F44" s="55">
        <v>0</v>
      </c>
      <c r="G44" s="45">
        <v>7466.0531250000004</v>
      </c>
      <c r="H44" s="32">
        <v>40148</v>
      </c>
      <c r="I44" s="36">
        <v>40148</v>
      </c>
    </row>
    <row r="45" spans="1:9" ht="14.5" thickBot="1" x14ac:dyDescent="0.35">
      <c r="A45" s="10">
        <v>1131</v>
      </c>
      <c r="B45" s="11" t="s">
        <v>206</v>
      </c>
      <c r="C45" s="29" t="s">
        <v>24</v>
      </c>
      <c r="D45" s="62">
        <v>14577.6</v>
      </c>
      <c r="E45" s="45">
        <v>911.1</v>
      </c>
      <c r="F45" s="55">
        <v>0</v>
      </c>
      <c r="G45" s="45">
        <v>13666.5</v>
      </c>
      <c r="H45" s="32">
        <v>41760</v>
      </c>
      <c r="I45" s="36">
        <v>41760</v>
      </c>
    </row>
    <row r="46" spans="1:9" ht="14.5" thickBot="1" x14ac:dyDescent="0.35">
      <c r="A46" s="10">
        <v>1159</v>
      </c>
      <c r="B46" s="11" t="s">
        <v>200</v>
      </c>
      <c r="C46" s="29" t="s">
        <v>25</v>
      </c>
      <c r="D46" s="62">
        <v>4571.8</v>
      </c>
      <c r="E46" s="45">
        <v>285.73750000000001</v>
      </c>
      <c r="F46" s="55">
        <v>0</v>
      </c>
      <c r="G46" s="45">
        <v>4286.0625</v>
      </c>
      <c r="H46" s="32">
        <v>42767</v>
      </c>
      <c r="I46" s="36">
        <v>42767</v>
      </c>
    </row>
    <row r="47" spans="1:9" ht="14.5" thickBot="1" x14ac:dyDescent="0.35">
      <c r="A47" s="10">
        <v>1158</v>
      </c>
      <c r="B47" s="11" t="s">
        <v>201</v>
      </c>
      <c r="C47" s="29" t="s">
        <v>26</v>
      </c>
      <c r="D47" s="62">
        <v>2498.5300000000002</v>
      </c>
      <c r="E47" s="45">
        <v>156.15812500000001</v>
      </c>
      <c r="F47" s="55">
        <v>0</v>
      </c>
      <c r="G47" s="45">
        <v>1.8750000003819878E-3</v>
      </c>
      <c r="H47" s="32">
        <v>42767</v>
      </c>
      <c r="I47" s="36">
        <v>42767</v>
      </c>
    </row>
    <row r="48" spans="1:9" ht="14.5" thickBot="1" x14ac:dyDescent="0.35">
      <c r="A48" s="10">
        <v>1271</v>
      </c>
      <c r="B48" s="11" t="s">
        <v>230</v>
      </c>
      <c r="C48" s="5" t="s">
        <v>214</v>
      </c>
      <c r="D48" s="62">
        <v>309.45999999999998</v>
      </c>
      <c r="E48" s="45">
        <v>19.341249999999999</v>
      </c>
      <c r="F48" s="55">
        <v>0</v>
      </c>
      <c r="G48" s="45">
        <v>290.11874999999998</v>
      </c>
      <c r="H48" s="32">
        <v>44958</v>
      </c>
      <c r="I48" s="36">
        <v>44958</v>
      </c>
    </row>
    <row r="49" spans="1:9" ht="14.5" thickBot="1" x14ac:dyDescent="0.35">
      <c r="A49" s="10">
        <v>1043</v>
      </c>
      <c r="B49" s="11" t="s">
        <v>200</v>
      </c>
      <c r="C49" s="29" t="s">
        <v>27</v>
      </c>
      <c r="D49" s="62">
        <v>11137.09</v>
      </c>
      <c r="E49" s="45">
        <v>696.06812500000001</v>
      </c>
      <c r="F49" s="55">
        <v>0</v>
      </c>
      <c r="G49" s="45">
        <v>10441.021875</v>
      </c>
      <c r="H49" s="32">
        <v>40148</v>
      </c>
      <c r="I49" s="36">
        <v>40148</v>
      </c>
    </row>
    <row r="50" spans="1:9" ht="14.5" thickBot="1" x14ac:dyDescent="0.35">
      <c r="A50" s="10">
        <v>1325</v>
      </c>
      <c r="B50" s="11" t="s">
        <v>199</v>
      </c>
      <c r="C50" s="29" t="s">
        <v>293</v>
      </c>
      <c r="D50" s="62">
        <v>1647.24</v>
      </c>
      <c r="E50" s="45">
        <v>102.9525</v>
      </c>
      <c r="F50" s="55">
        <v>0</v>
      </c>
      <c r="G50" s="45">
        <v>1544.2874999999999</v>
      </c>
      <c r="H50" s="32"/>
      <c r="I50" s="36">
        <v>46054</v>
      </c>
    </row>
    <row r="51" spans="1:9" ht="14.5" thickBot="1" x14ac:dyDescent="0.35">
      <c r="A51" s="10">
        <v>1172</v>
      </c>
      <c r="B51" s="11" t="s">
        <v>202</v>
      </c>
      <c r="C51" s="29" t="s">
        <v>28</v>
      </c>
      <c r="D51" s="62">
        <v>4940.76</v>
      </c>
      <c r="E51" s="45">
        <v>308.79750000000001</v>
      </c>
      <c r="F51" s="55">
        <v>0</v>
      </c>
      <c r="G51" s="45">
        <v>4631.9625000000005</v>
      </c>
      <c r="H51" s="32">
        <v>43132</v>
      </c>
      <c r="I51" s="36">
        <v>43132</v>
      </c>
    </row>
    <row r="52" spans="1:9" ht="14.5" thickBot="1" x14ac:dyDescent="0.35">
      <c r="A52" s="10">
        <v>1006</v>
      </c>
      <c r="B52" s="11" t="s">
        <v>200</v>
      </c>
      <c r="C52" s="29" t="s">
        <v>29</v>
      </c>
      <c r="D52" s="62">
        <v>11189.44</v>
      </c>
      <c r="E52" s="45">
        <v>699.34</v>
      </c>
      <c r="F52" s="55">
        <v>0</v>
      </c>
      <c r="G52" s="45">
        <v>10490.1</v>
      </c>
      <c r="H52" s="32">
        <v>40148</v>
      </c>
      <c r="I52" s="36">
        <v>40148</v>
      </c>
    </row>
    <row r="53" spans="1:9" ht="14.5" thickBot="1" x14ac:dyDescent="0.35">
      <c r="A53" s="10">
        <v>1178</v>
      </c>
      <c r="B53" s="11" t="s">
        <v>201</v>
      </c>
      <c r="C53" s="29" t="s">
        <v>30</v>
      </c>
      <c r="D53" s="62">
        <v>7736.13</v>
      </c>
      <c r="E53" s="45">
        <v>483.50812500000001</v>
      </c>
      <c r="F53" s="55">
        <v>0</v>
      </c>
      <c r="G53" s="45">
        <v>7252.6218749999998</v>
      </c>
      <c r="H53" s="32">
        <v>43435</v>
      </c>
      <c r="I53" s="36">
        <v>43435</v>
      </c>
    </row>
    <row r="54" spans="1:9" ht="14.5" thickBot="1" x14ac:dyDescent="0.35">
      <c r="A54" s="10">
        <v>1007</v>
      </c>
      <c r="B54" s="11" t="s">
        <v>200</v>
      </c>
      <c r="C54" s="29" t="s">
        <v>31</v>
      </c>
      <c r="D54" s="62">
        <v>4250.8500000000004</v>
      </c>
      <c r="E54" s="45">
        <v>265.67812500000002</v>
      </c>
      <c r="F54" s="55">
        <v>0</v>
      </c>
      <c r="G54" s="45">
        <v>3985.1718750000005</v>
      </c>
      <c r="H54" s="32">
        <v>40179</v>
      </c>
      <c r="I54" s="36">
        <v>40179</v>
      </c>
    </row>
    <row r="55" spans="1:9" ht="14.5" thickBot="1" x14ac:dyDescent="0.35">
      <c r="A55" s="10">
        <v>1045</v>
      </c>
      <c r="B55" s="11" t="s">
        <v>203</v>
      </c>
      <c r="C55" s="29" t="s">
        <v>32</v>
      </c>
      <c r="D55" s="62">
        <v>4340.6400000000003</v>
      </c>
      <c r="E55" s="45">
        <v>271.29000000000002</v>
      </c>
      <c r="F55" s="55">
        <v>0</v>
      </c>
      <c r="G55" s="45">
        <v>4069.3500000000004</v>
      </c>
      <c r="H55" s="32">
        <v>40238</v>
      </c>
      <c r="I55" s="36">
        <v>40238</v>
      </c>
    </row>
    <row r="56" spans="1:9" ht="14.5" thickBot="1" x14ac:dyDescent="0.35">
      <c r="A56" s="10">
        <v>1052</v>
      </c>
      <c r="B56" s="11" t="s">
        <v>200</v>
      </c>
      <c r="C56" s="29" t="s">
        <v>33</v>
      </c>
      <c r="D56" s="62">
        <v>5156.75</v>
      </c>
      <c r="E56" s="45">
        <v>322.296875</v>
      </c>
      <c r="F56" s="55">
        <v>0</v>
      </c>
      <c r="G56" s="45">
        <v>4834.453125</v>
      </c>
      <c r="H56" s="32">
        <v>42095</v>
      </c>
      <c r="I56" s="36">
        <v>42095</v>
      </c>
    </row>
    <row r="57" spans="1:9" ht="14.5" thickBot="1" x14ac:dyDescent="0.35">
      <c r="A57" s="10">
        <v>1304</v>
      </c>
      <c r="B57" s="11" t="s">
        <v>200</v>
      </c>
      <c r="C57" s="5" t="s">
        <v>253</v>
      </c>
      <c r="D57" s="62">
        <v>882.27</v>
      </c>
      <c r="E57" s="45">
        <v>55.141874999999999</v>
      </c>
      <c r="F57" s="55">
        <v>0</v>
      </c>
      <c r="G57" s="45">
        <v>827.12812499999995</v>
      </c>
      <c r="H57" s="32">
        <v>45323</v>
      </c>
      <c r="I57" s="36">
        <v>45323</v>
      </c>
    </row>
    <row r="58" spans="1:9" ht="14.5" thickBot="1" x14ac:dyDescent="0.35">
      <c r="A58" s="10">
        <v>1089</v>
      </c>
      <c r="B58" s="11" t="s">
        <v>200</v>
      </c>
      <c r="C58" s="29" t="s">
        <v>34</v>
      </c>
      <c r="D58" s="62">
        <v>6945.98</v>
      </c>
      <c r="E58" s="45">
        <v>434.12374999999997</v>
      </c>
      <c r="F58" s="55">
        <v>0</v>
      </c>
      <c r="G58" s="45">
        <v>6511.8562499999998</v>
      </c>
      <c r="H58" s="32">
        <v>40909</v>
      </c>
      <c r="I58" s="36">
        <v>40909</v>
      </c>
    </row>
    <row r="59" spans="1:9" ht="14.5" thickBot="1" x14ac:dyDescent="0.35">
      <c r="A59" s="10">
        <v>1021</v>
      </c>
      <c r="B59" s="11" t="s">
        <v>203</v>
      </c>
      <c r="C59" s="29" t="s">
        <v>35</v>
      </c>
      <c r="D59" s="62">
        <v>10275.83</v>
      </c>
      <c r="E59" s="45">
        <v>642.239375</v>
      </c>
      <c r="F59" s="55">
        <v>0</v>
      </c>
      <c r="G59" s="45">
        <v>9633.5906250000007</v>
      </c>
      <c r="H59" s="32">
        <v>40148</v>
      </c>
      <c r="I59" s="36">
        <v>40148</v>
      </c>
    </row>
    <row r="60" spans="1:9" ht="14.5" thickBot="1" x14ac:dyDescent="0.35">
      <c r="A60" s="10">
        <v>1196</v>
      </c>
      <c r="B60" s="11" t="s">
        <v>200</v>
      </c>
      <c r="C60" s="29" t="s">
        <v>150</v>
      </c>
      <c r="D60" s="62">
        <v>4281.3999999999996</v>
      </c>
      <c r="E60" s="45">
        <v>267.58749999999998</v>
      </c>
      <c r="F60" s="55">
        <v>0</v>
      </c>
      <c r="G60" s="45">
        <v>4013.8124999999995</v>
      </c>
      <c r="H60" s="32">
        <v>43891</v>
      </c>
      <c r="I60" s="36">
        <v>43891</v>
      </c>
    </row>
    <row r="61" spans="1:9" ht="14.5" thickBot="1" x14ac:dyDescent="0.35">
      <c r="A61" s="10">
        <v>1118</v>
      </c>
      <c r="B61" s="11" t="s">
        <v>203</v>
      </c>
      <c r="C61" s="29" t="s">
        <v>36</v>
      </c>
      <c r="D61" s="62">
        <v>4258.38</v>
      </c>
      <c r="E61" s="45">
        <v>266.14875000000001</v>
      </c>
      <c r="F61" s="55">
        <v>0</v>
      </c>
      <c r="G61" s="45">
        <v>3992.2312500000003</v>
      </c>
      <c r="H61" s="32">
        <v>41730</v>
      </c>
      <c r="I61" s="36">
        <v>41730</v>
      </c>
    </row>
    <row r="62" spans="1:9" ht="14.5" thickBot="1" x14ac:dyDescent="0.35">
      <c r="A62" s="10">
        <v>1116</v>
      </c>
      <c r="B62" s="11" t="s">
        <v>203</v>
      </c>
      <c r="C62" s="29" t="s">
        <v>37</v>
      </c>
      <c r="D62" s="62">
        <v>3901.38</v>
      </c>
      <c r="E62" s="45">
        <v>243.83625000000001</v>
      </c>
      <c r="F62" s="55">
        <v>0</v>
      </c>
      <c r="G62" s="45">
        <v>3657.5437500000003</v>
      </c>
      <c r="H62" s="32">
        <v>41730</v>
      </c>
      <c r="I62" s="36">
        <v>41730</v>
      </c>
    </row>
    <row r="63" spans="1:9" ht="14.5" thickBot="1" x14ac:dyDescent="0.35">
      <c r="A63" s="10">
        <v>1266</v>
      </c>
      <c r="B63" s="11" t="s">
        <v>204</v>
      </c>
      <c r="C63" s="5" t="s">
        <v>210</v>
      </c>
      <c r="D63" s="62">
        <v>516.91</v>
      </c>
      <c r="E63" s="45">
        <v>32.306874999999998</v>
      </c>
      <c r="F63" s="55">
        <v>0</v>
      </c>
      <c r="G63" s="45">
        <v>484.60312499999998</v>
      </c>
      <c r="H63" s="32">
        <v>44958</v>
      </c>
      <c r="I63" s="36">
        <v>44958</v>
      </c>
    </row>
    <row r="64" spans="1:9" ht="14.5" thickBot="1" x14ac:dyDescent="0.35">
      <c r="A64" s="10">
        <v>1110</v>
      </c>
      <c r="B64" s="11" t="s">
        <v>205</v>
      </c>
      <c r="C64" s="29" t="s">
        <v>255</v>
      </c>
      <c r="D64" s="62">
        <v>3840.12</v>
      </c>
      <c r="E64" s="45">
        <v>240.00749999999999</v>
      </c>
      <c r="F64" s="55">
        <v>0</v>
      </c>
      <c r="G64" s="45">
        <v>3600.1124999999997</v>
      </c>
      <c r="H64" s="32">
        <v>41306</v>
      </c>
      <c r="I64" s="36">
        <v>41306</v>
      </c>
    </row>
    <row r="65" spans="1:9" ht="14.5" thickBot="1" x14ac:dyDescent="0.35">
      <c r="A65" s="16">
        <v>1307</v>
      </c>
      <c r="B65" s="11" t="s">
        <v>200</v>
      </c>
      <c r="C65" s="40" t="s">
        <v>265</v>
      </c>
      <c r="D65" s="62">
        <v>124.13</v>
      </c>
      <c r="E65" s="45">
        <v>7.7581249999999997</v>
      </c>
      <c r="F65" s="55">
        <v>0</v>
      </c>
      <c r="G65" s="45">
        <v>116.37187499999999</v>
      </c>
      <c r="H65" s="32"/>
      <c r="I65" s="36">
        <v>45717</v>
      </c>
    </row>
    <row r="66" spans="1:9" ht="14.5" thickBot="1" x14ac:dyDescent="0.35">
      <c r="A66" s="10">
        <v>1051</v>
      </c>
      <c r="B66" s="11" t="s">
        <v>202</v>
      </c>
      <c r="C66" s="29" t="s">
        <v>38</v>
      </c>
      <c r="D66" s="62">
        <v>20275.29</v>
      </c>
      <c r="E66" s="45">
        <v>1267.2056250000001</v>
      </c>
      <c r="F66" s="55">
        <v>0</v>
      </c>
      <c r="G66" s="45">
        <v>19008.084375000002</v>
      </c>
      <c r="H66" s="32">
        <v>41730</v>
      </c>
      <c r="I66" s="36">
        <v>41730</v>
      </c>
    </row>
    <row r="67" spans="1:9" ht="14.5" thickBot="1" x14ac:dyDescent="0.35">
      <c r="A67" s="10">
        <v>1176</v>
      </c>
      <c r="B67" s="11" t="s">
        <v>203</v>
      </c>
      <c r="C67" s="29" t="s">
        <v>39</v>
      </c>
      <c r="D67" s="62">
        <v>4408.97</v>
      </c>
      <c r="E67" s="45">
        <v>275.56062500000002</v>
      </c>
      <c r="F67" s="55">
        <v>0</v>
      </c>
      <c r="G67" s="45">
        <v>4133.4093750000002</v>
      </c>
      <c r="H67" s="32">
        <v>43132</v>
      </c>
      <c r="I67" s="36">
        <v>43132</v>
      </c>
    </row>
    <row r="68" spans="1:9" ht="14.5" thickBot="1" x14ac:dyDescent="0.35">
      <c r="A68" s="10">
        <v>1272</v>
      </c>
      <c r="B68" s="11" t="s">
        <v>202</v>
      </c>
      <c r="C68" s="5" t="s">
        <v>215</v>
      </c>
      <c r="D68" s="62">
        <v>367.77</v>
      </c>
      <c r="E68" s="45">
        <v>22.985624999999999</v>
      </c>
      <c r="F68" s="55">
        <v>0</v>
      </c>
      <c r="G68" s="45">
        <v>344.78437499999995</v>
      </c>
      <c r="H68" s="32">
        <v>44958</v>
      </c>
      <c r="I68" s="36">
        <v>44958</v>
      </c>
    </row>
    <row r="69" spans="1:9" ht="14.5" thickBot="1" x14ac:dyDescent="0.35">
      <c r="A69" s="10">
        <v>1037</v>
      </c>
      <c r="B69" s="11" t="s">
        <v>199</v>
      </c>
      <c r="C69" s="29" t="s">
        <v>40</v>
      </c>
      <c r="D69" s="62">
        <v>1870.53</v>
      </c>
      <c r="E69" s="45">
        <v>116.908125</v>
      </c>
      <c r="F69" s="55">
        <v>0</v>
      </c>
      <c r="G69" s="45">
        <v>1753.621875</v>
      </c>
      <c r="H69" s="32">
        <v>40148</v>
      </c>
      <c r="I69" s="36">
        <v>40148</v>
      </c>
    </row>
    <row r="70" spans="1:9" ht="14.5" thickBot="1" x14ac:dyDescent="0.35">
      <c r="A70" s="10">
        <v>1008</v>
      </c>
      <c r="B70" s="11" t="s">
        <v>200</v>
      </c>
      <c r="C70" s="29" t="s">
        <v>41</v>
      </c>
      <c r="D70" s="62">
        <v>3798.09</v>
      </c>
      <c r="E70" s="45">
        <v>237.38062500000001</v>
      </c>
      <c r="F70" s="55">
        <v>0</v>
      </c>
      <c r="G70" s="45">
        <v>3560.7093750000004</v>
      </c>
      <c r="H70" s="32">
        <v>40148</v>
      </c>
      <c r="I70" s="36">
        <v>40148</v>
      </c>
    </row>
    <row r="71" spans="1:9" ht="14.5" thickBot="1" x14ac:dyDescent="0.35">
      <c r="A71" s="10">
        <v>1334</v>
      </c>
      <c r="B71" s="11" t="s">
        <v>207</v>
      </c>
      <c r="C71" s="29" t="s">
        <v>302</v>
      </c>
      <c r="D71" s="62">
        <v>5918.88</v>
      </c>
      <c r="E71" s="45">
        <v>369.93</v>
      </c>
      <c r="F71" s="55">
        <v>0</v>
      </c>
      <c r="G71" s="45">
        <v>5548.95</v>
      </c>
      <c r="H71" s="32"/>
      <c r="I71" s="36">
        <v>46054</v>
      </c>
    </row>
    <row r="72" spans="1:9" ht="14.5" thickBot="1" x14ac:dyDescent="0.35">
      <c r="A72" s="16">
        <v>1312</v>
      </c>
      <c r="B72" s="11" t="s">
        <v>205</v>
      </c>
      <c r="C72" s="40" t="s">
        <v>270</v>
      </c>
      <c r="D72" s="62">
        <v>957.23</v>
      </c>
      <c r="E72" s="45">
        <v>59.826875000000001</v>
      </c>
      <c r="F72" s="55">
        <v>0</v>
      </c>
      <c r="G72" s="45">
        <v>897.40312500000005</v>
      </c>
      <c r="H72" s="32"/>
      <c r="I72" s="36">
        <v>45717</v>
      </c>
    </row>
    <row r="73" spans="1:9" ht="14.5" thickBot="1" x14ac:dyDescent="0.35">
      <c r="A73" s="10">
        <v>1241</v>
      </c>
      <c r="B73" s="11" t="s">
        <v>199</v>
      </c>
      <c r="C73" s="5" t="s">
        <v>175</v>
      </c>
      <c r="D73" s="62">
        <v>670.12</v>
      </c>
      <c r="E73" s="45">
        <v>41.8825</v>
      </c>
      <c r="F73" s="55">
        <v>0</v>
      </c>
      <c r="G73" s="45">
        <v>628.23749999999995</v>
      </c>
      <c r="H73" s="32">
        <v>44270</v>
      </c>
      <c r="I73" s="36">
        <v>44270</v>
      </c>
    </row>
    <row r="74" spans="1:9" ht="14.5" thickBot="1" x14ac:dyDescent="0.35">
      <c r="A74" s="10">
        <v>1234</v>
      </c>
      <c r="B74" s="11" t="s">
        <v>197</v>
      </c>
      <c r="C74" s="5" t="s">
        <v>169</v>
      </c>
      <c r="D74" s="62">
        <v>8359.2000000000007</v>
      </c>
      <c r="E74" s="45">
        <v>522.45000000000005</v>
      </c>
      <c r="F74" s="55">
        <v>0</v>
      </c>
      <c r="G74" s="45">
        <v>7836.7500000000009</v>
      </c>
      <c r="H74" s="32">
        <v>44270</v>
      </c>
      <c r="I74" s="36">
        <v>44270</v>
      </c>
    </row>
    <row r="75" spans="1:9" ht="14.5" thickBot="1" x14ac:dyDescent="0.35">
      <c r="A75" s="10">
        <v>1261</v>
      </c>
      <c r="B75" s="11" t="s">
        <v>197</v>
      </c>
      <c r="C75" s="5" t="s">
        <v>193</v>
      </c>
      <c r="D75" s="62">
        <v>253.33</v>
      </c>
      <c r="E75" s="45">
        <v>15.833125000000001</v>
      </c>
      <c r="F75" s="55">
        <v>0</v>
      </c>
      <c r="G75" s="45">
        <v>237.49687500000002</v>
      </c>
      <c r="H75" s="32">
        <v>44593</v>
      </c>
      <c r="I75" s="36">
        <v>44593</v>
      </c>
    </row>
    <row r="76" spans="1:9" ht="14.5" thickBot="1" x14ac:dyDescent="0.35">
      <c r="A76" s="10">
        <v>1122</v>
      </c>
      <c r="B76" s="11" t="s">
        <v>203</v>
      </c>
      <c r="C76" s="29" t="s">
        <v>42</v>
      </c>
      <c r="D76" s="62">
        <v>3680.76</v>
      </c>
      <c r="E76" s="45">
        <v>230.04750000000001</v>
      </c>
      <c r="F76" s="55">
        <v>0</v>
      </c>
      <c r="G76" s="45">
        <v>3450.7125000000001</v>
      </c>
      <c r="H76" s="32">
        <v>41730</v>
      </c>
      <c r="I76" s="36">
        <v>41730</v>
      </c>
    </row>
    <row r="77" spans="1:9" ht="14.5" thickBot="1" x14ac:dyDescent="0.35">
      <c r="A77" s="10">
        <v>1292</v>
      </c>
      <c r="B77" s="11" t="s">
        <v>199</v>
      </c>
      <c r="C77" s="5" t="s">
        <v>241</v>
      </c>
      <c r="D77" s="62">
        <v>2250.7600000000002</v>
      </c>
      <c r="E77" s="45">
        <v>140.67250000000001</v>
      </c>
      <c r="F77" s="55">
        <v>0</v>
      </c>
      <c r="G77" s="45">
        <v>2110.0875000000001</v>
      </c>
      <c r="H77" s="32">
        <v>45323</v>
      </c>
      <c r="I77" s="36">
        <v>45323</v>
      </c>
    </row>
    <row r="78" spans="1:9" ht="14.5" thickBot="1" x14ac:dyDescent="0.35">
      <c r="A78" s="10">
        <v>1064</v>
      </c>
      <c r="B78" s="11" t="s">
        <v>205</v>
      </c>
      <c r="C78" s="29" t="s">
        <v>43</v>
      </c>
      <c r="D78" s="62">
        <v>268560.88</v>
      </c>
      <c r="E78" s="45">
        <v>16785.055</v>
      </c>
      <c r="F78" s="55">
        <v>0</v>
      </c>
      <c r="G78" s="45">
        <v>251775.82500000001</v>
      </c>
      <c r="H78" s="32">
        <v>40391</v>
      </c>
      <c r="I78" s="36">
        <v>40391</v>
      </c>
    </row>
    <row r="79" spans="1:9" ht="14.5" thickBot="1" x14ac:dyDescent="0.35">
      <c r="A79" s="10">
        <v>1217</v>
      </c>
      <c r="B79" s="11" t="s">
        <v>200</v>
      </c>
      <c r="C79" s="5" t="s">
        <v>155</v>
      </c>
      <c r="D79" s="62">
        <v>505.37</v>
      </c>
      <c r="E79" s="45">
        <v>31.585625</v>
      </c>
      <c r="F79" s="55">
        <v>0</v>
      </c>
      <c r="G79" s="45">
        <v>473.78437500000001</v>
      </c>
      <c r="H79" s="32">
        <v>44270</v>
      </c>
      <c r="I79" s="36">
        <v>44270</v>
      </c>
    </row>
    <row r="80" spans="1:9" ht="14.5" thickBot="1" x14ac:dyDescent="0.35">
      <c r="A80" s="10">
        <v>1163</v>
      </c>
      <c r="B80" s="11" t="s">
        <v>202</v>
      </c>
      <c r="C80" s="29" t="s">
        <v>44</v>
      </c>
      <c r="D80" s="62">
        <v>628</v>
      </c>
      <c r="E80" s="45">
        <v>39.25</v>
      </c>
      <c r="F80" s="55">
        <v>0</v>
      </c>
      <c r="G80" s="45">
        <v>588.75</v>
      </c>
      <c r="H80" s="32">
        <v>42767</v>
      </c>
      <c r="I80" s="36">
        <v>42767</v>
      </c>
    </row>
    <row r="81" spans="1:9" ht="14.5" thickBot="1" x14ac:dyDescent="0.35">
      <c r="A81" s="10">
        <v>1265</v>
      </c>
      <c r="B81" s="11" t="s">
        <v>230</v>
      </c>
      <c r="C81" s="5" t="s">
        <v>209</v>
      </c>
      <c r="D81" s="62">
        <v>5821.9</v>
      </c>
      <c r="E81" s="45">
        <v>363.86874999999998</v>
      </c>
      <c r="F81" s="55">
        <v>0</v>
      </c>
      <c r="G81" s="45">
        <v>5458.03125</v>
      </c>
      <c r="H81" s="32">
        <v>44958</v>
      </c>
      <c r="I81" s="36">
        <v>44958</v>
      </c>
    </row>
    <row r="82" spans="1:9" ht="14.5" thickBot="1" x14ac:dyDescent="0.35">
      <c r="A82" s="10">
        <v>1124</v>
      </c>
      <c r="B82" s="11" t="s">
        <v>203</v>
      </c>
      <c r="C82" s="29" t="s">
        <v>45</v>
      </c>
      <c r="D82" s="62">
        <v>4271.24</v>
      </c>
      <c r="E82" s="45">
        <v>266.95249999999999</v>
      </c>
      <c r="F82" s="55">
        <v>0</v>
      </c>
      <c r="G82" s="45">
        <v>4004.2874999999999</v>
      </c>
      <c r="H82" s="32">
        <v>41730</v>
      </c>
      <c r="I82" s="36">
        <v>41730</v>
      </c>
    </row>
    <row r="83" spans="1:9" ht="14.5" thickBot="1" x14ac:dyDescent="0.35">
      <c r="A83" s="10">
        <v>1162</v>
      </c>
      <c r="B83" s="11" t="s">
        <v>203</v>
      </c>
      <c r="C83" s="29" t="s">
        <v>46</v>
      </c>
      <c r="D83" s="62">
        <v>4997.1899999999996</v>
      </c>
      <c r="E83" s="45">
        <v>312.32437499999997</v>
      </c>
      <c r="F83" s="55">
        <v>0</v>
      </c>
      <c r="G83" s="45">
        <v>4684.8656249999995</v>
      </c>
      <c r="H83" s="32">
        <v>42767</v>
      </c>
      <c r="I83" s="36">
        <v>42767</v>
      </c>
    </row>
    <row r="84" spans="1:9" ht="14.5" thickBot="1" x14ac:dyDescent="0.35">
      <c r="A84" s="10">
        <v>1323</v>
      </c>
      <c r="B84" s="11" t="s">
        <v>206</v>
      </c>
      <c r="C84" s="29" t="s">
        <v>291</v>
      </c>
      <c r="D84" s="62">
        <v>3513.65</v>
      </c>
      <c r="E84" s="45">
        <v>219.60312500000001</v>
      </c>
      <c r="F84" s="55">
        <v>0</v>
      </c>
      <c r="G84" s="45">
        <v>3294.046875</v>
      </c>
      <c r="H84" s="32"/>
      <c r="I84" s="36">
        <v>46054</v>
      </c>
    </row>
    <row r="85" spans="1:9" ht="14.5" thickBot="1" x14ac:dyDescent="0.35">
      <c r="A85" s="16">
        <v>1306</v>
      </c>
      <c r="B85" s="11" t="s">
        <v>204</v>
      </c>
      <c r="C85" s="40" t="s">
        <v>264</v>
      </c>
      <c r="D85" s="62">
        <v>328.48</v>
      </c>
      <c r="E85" s="45">
        <v>20.53</v>
      </c>
      <c r="F85" s="55">
        <v>0</v>
      </c>
      <c r="G85" s="45">
        <v>307.95000000000005</v>
      </c>
      <c r="H85" s="32"/>
      <c r="I85" s="36">
        <v>45717</v>
      </c>
    </row>
    <row r="86" spans="1:9" ht="14.5" thickBot="1" x14ac:dyDescent="0.35">
      <c r="A86" s="10">
        <v>1160</v>
      </c>
      <c r="B86" s="11" t="s">
        <v>203</v>
      </c>
      <c r="C86" s="29" t="s">
        <v>48</v>
      </c>
      <c r="D86" s="62">
        <v>4546.07</v>
      </c>
      <c r="E86" s="45">
        <v>284.12937499999998</v>
      </c>
      <c r="F86" s="55">
        <v>0</v>
      </c>
      <c r="G86" s="45">
        <v>4261.9406249999993</v>
      </c>
      <c r="H86" s="32">
        <v>42767</v>
      </c>
      <c r="I86" s="36">
        <v>42767</v>
      </c>
    </row>
    <row r="87" spans="1:9" ht="14.5" thickBot="1" x14ac:dyDescent="0.35">
      <c r="A87" s="10">
        <v>1251</v>
      </c>
      <c r="B87" s="11" t="s">
        <v>201</v>
      </c>
      <c r="C87" s="5" t="s">
        <v>186</v>
      </c>
      <c r="D87" s="62">
        <v>4930.7299999999996</v>
      </c>
      <c r="E87" s="45">
        <v>308.17062499999997</v>
      </c>
      <c r="F87" s="55">
        <v>0</v>
      </c>
      <c r="G87" s="45">
        <v>4622.5593749999998</v>
      </c>
      <c r="H87" s="32">
        <v>44593</v>
      </c>
      <c r="I87" s="36">
        <v>44593</v>
      </c>
    </row>
    <row r="88" spans="1:9" ht="14.5" thickBot="1" x14ac:dyDescent="0.35">
      <c r="A88" s="10">
        <v>1142</v>
      </c>
      <c r="B88" s="11" t="s">
        <v>202</v>
      </c>
      <c r="C88" s="29" t="s">
        <v>49</v>
      </c>
      <c r="D88" s="62">
        <v>17420.66</v>
      </c>
      <c r="E88" s="45">
        <v>1088.79125</v>
      </c>
      <c r="F88" s="55">
        <v>0</v>
      </c>
      <c r="G88" s="45">
        <v>16331.86875</v>
      </c>
      <c r="H88" s="32">
        <v>42095</v>
      </c>
      <c r="I88" s="36">
        <v>42095</v>
      </c>
    </row>
    <row r="89" spans="1:9" ht="14.5" thickBot="1" x14ac:dyDescent="0.35">
      <c r="A89" s="10">
        <v>1147</v>
      </c>
      <c r="B89" s="11" t="s">
        <v>201</v>
      </c>
      <c r="C89" s="29" t="s">
        <v>50</v>
      </c>
      <c r="D89" s="62">
        <v>5046.76</v>
      </c>
      <c r="E89" s="45">
        <v>315.42250000000001</v>
      </c>
      <c r="F89" s="55">
        <v>0</v>
      </c>
      <c r="G89" s="45">
        <v>4731.3375000000005</v>
      </c>
      <c r="H89" s="32">
        <v>42248</v>
      </c>
      <c r="I89" s="36">
        <v>42248</v>
      </c>
    </row>
    <row r="90" spans="1:9" ht="14.5" thickBot="1" x14ac:dyDescent="0.35">
      <c r="A90" s="10">
        <v>1243</v>
      </c>
      <c r="B90" s="11" t="s">
        <v>205</v>
      </c>
      <c r="C90" s="5" t="s">
        <v>178</v>
      </c>
      <c r="D90" s="62">
        <v>10263.1</v>
      </c>
      <c r="E90" s="45">
        <v>641.44375000000002</v>
      </c>
      <c r="F90" s="55">
        <v>0</v>
      </c>
      <c r="G90" s="45">
        <v>9621.65625</v>
      </c>
      <c r="H90" s="32">
        <v>44593</v>
      </c>
      <c r="I90" s="36">
        <v>44593</v>
      </c>
    </row>
    <row r="91" spans="1:9" ht="14.5" thickBot="1" x14ac:dyDescent="0.35">
      <c r="A91" s="10">
        <v>1211</v>
      </c>
      <c r="B91" s="11" t="s">
        <v>201</v>
      </c>
      <c r="C91" s="29" t="s">
        <v>140</v>
      </c>
      <c r="D91" s="62">
        <v>4963.53</v>
      </c>
      <c r="E91" s="45">
        <v>310.22062499999998</v>
      </c>
      <c r="F91" s="55">
        <v>0</v>
      </c>
      <c r="G91" s="45">
        <v>4653.3093749999998</v>
      </c>
      <c r="H91" s="32">
        <v>43891</v>
      </c>
      <c r="I91" s="36">
        <v>43891</v>
      </c>
    </row>
    <row r="92" spans="1:9" ht="14.5" thickBot="1" x14ac:dyDescent="0.35">
      <c r="A92" s="10">
        <v>1044</v>
      </c>
      <c r="B92" s="11" t="s">
        <v>205</v>
      </c>
      <c r="C92" s="29" t="s">
        <v>256</v>
      </c>
      <c r="D92" s="62">
        <v>11699.43</v>
      </c>
      <c r="E92" s="45">
        <v>731.21437500000002</v>
      </c>
      <c r="F92" s="55">
        <v>0</v>
      </c>
      <c r="G92" s="45">
        <v>10968.215625000001</v>
      </c>
      <c r="H92" s="32">
        <v>40238</v>
      </c>
      <c r="I92" s="36">
        <v>40238</v>
      </c>
    </row>
    <row r="93" spans="1:9" ht="14.5" thickBot="1" x14ac:dyDescent="0.35">
      <c r="A93" s="16">
        <v>1310</v>
      </c>
      <c r="B93" s="11" t="s">
        <v>203</v>
      </c>
      <c r="C93" s="40" t="s">
        <v>268</v>
      </c>
      <c r="D93" s="62">
        <v>41.8</v>
      </c>
      <c r="E93" s="45">
        <v>2.6124999999999998</v>
      </c>
      <c r="F93" s="55">
        <v>0</v>
      </c>
      <c r="G93" s="45">
        <v>39.1875</v>
      </c>
      <c r="H93" s="32"/>
      <c r="I93" s="36">
        <v>45717</v>
      </c>
    </row>
    <row r="94" spans="1:9" ht="14.5" thickBot="1" x14ac:dyDescent="0.35">
      <c r="A94" s="10">
        <v>1298</v>
      </c>
      <c r="B94" s="11" t="s">
        <v>207</v>
      </c>
      <c r="C94" s="5" t="s">
        <v>247</v>
      </c>
      <c r="D94" s="62">
        <v>712.17</v>
      </c>
      <c r="E94" s="45">
        <v>44.510624999999997</v>
      </c>
      <c r="F94" s="55">
        <v>0</v>
      </c>
      <c r="G94" s="45">
        <v>667.65937499999995</v>
      </c>
      <c r="H94" s="32">
        <v>45323</v>
      </c>
      <c r="I94" s="36">
        <v>45323</v>
      </c>
    </row>
    <row r="95" spans="1:9" ht="14.5" thickBot="1" x14ac:dyDescent="0.35">
      <c r="A95" s="10">
        <v>1136</v>
      </c>
      <c r="B95" s="11" t="s">
        <v>205</v>
      </c>
      <c r="C95" s="29" t="s">
        <v>51</v>
      </c>
      <c r="D95" s="62">
        <v>2802.61</v>
      </c>
      <c r="E95" s="45">
        <v>175.16312500000001</v>
      </c>
      <c r="F95" s="55">
        <v>0</v>
      </c>
      <c r="G95" s="45">
        <v>2627.4468750000001</v>
      </c>
      <c r="H95" s="32">
        <v>42095</v>
      </c>
      <c r="I95" s="36">
        <v>42095</v>
      </c>
    </row>
    <row r="96" spans="1:9" ht="14.5" thickBot="1" x14ac:dyDescent="0.35">
      <c r="A96" s="10">
        <v>1235</v>
      </c>
      <c r="B96" s="11" t="s">
        <v>201</v>
      </c>
      <c r="C96" s="5" t="s">
        <v>170</v>
      </c>
      <c r="D96" s="62">
        <v>2087.2399999999998</v>
      </c>
      <c r="E96" s="45">
        <v>130.45249999999999</v>
      </c>
      <c r="F96" s="55">
        <v>0</v>
      </c>
      <c r="G96" s="45">
        <v>-2.5000000000545697E-3</v>
      </c>
      <c r="H96" s="32">
        <v>44270</v>
      </c>
      <c r="I96" s="36">
        <v>44270</v>
      </c>
    </row>
    <row r="97" spans="1:9" ht="14.5" thickBot="1" x14ac:dyDescent="0.35">
      <c r="A97" s="10">
        <v>1218</v>
      </c>
      <c r="B97" s="11" t="s">
        <v>200</v>
      </c>
      <c r="C97" s="5" t="s">
        <v>156</v>
      </c>
      <c r="D97" s="62">
        <v>3308.4</v>
      </c>
      <c r="E97" s="45">
        <v>206.77500000000001</v>
      </c>
      <c r="F97" s="55">
        <v>0</v>
      </c>
      <c r="G97" s="45">
        <v>3101.625</v>
      </c>
      <c r="H97" s="32">
        <v>44270</v>
      </c>
      <c r="I97" s="36">
        <v>44270</v>
      </c>
    </row>
    <row r="98" spans="1:9" ht="14.5" thickBot="1" x14ac:dyDescent="0.35">
      <c r="A98" s="10">
        <v>1177</v>
      </c>
      <c r="B98" s="11" t="s">
        <v>203</v>
      </c>
      <c r="C98" s="29" t="s">
        <v>52</v>
      </c>
      <c r="D98" s="62">
        <v>4742.28</v>
      </c>
      <c r="E98" s="45">
        <v>296.39249999999998</v>
      </c>
      <c r="F98" s="55">
        <v>0</v>
      </c>
      <c r="G98" s="45">
        <v>4445.8874999999998</v>
      </c>
      <c r="H98" s="32">
        <v>43132</v>
      </c>
      <c r="I98" s="36">
        <v>43132</v>
      </c>
    </row>
    <row r="99" spans="1:9" ht="14.5" thickBot="1" x14ac:dyDescent="0.35">
      <c r="A99" s="10">
        <v>1135</v>
      </c>
      <c r="B99" s="11" t="s">
        <v>205</v>
      </c>
      <c r="C99" s="29" t="s">
        <v>53</v>
      </c>
      <c r="D99" s="62">
        <v>9462.64</v>
      </c>
      <c r="E99" s="45">
        <v>591.41499999999996</v>
      </c>
      <c r="F99" s="55">
        <v>0</v>
      </c>
      <c r="G99" s="45">
        <v>8871.2249999999985</v>
      </c>
      <c r="H99" s="32">
        <v>42095</v>
      </c>
      <c r="I99" s="36">
        <v>42095</v>
      </c>
    </row>
    <row r="100" spans="1:9" ht="14.5" thickBot="1" x14ac:dyDescent="0.35">
      <c r="A100" s="10">
        <v>1324</v>
      </c>
      <c r="B100" s="11" t="s">
        <v>199</v>
      </c>
      <c r="C100" s="29" t="s">
        <v>292</v>
      </c>
      <c r="D100" s="62">
        <v>1762.37</v>
      </c>
      <c r="E100" s="45">
        <v>110.14812499999999</v>
      </c>
      <c r="F100" s="55">
        <v>0</v>
      </c>
      <c r="G100" s="45">
        <v>1652.221875</v>
      </c>
      <c r="H100" s="32"/>
      <c r="I100" s="36">
        <v>46054</v>
      </c>
    </row>
    <row r="101" spans="1:9" ht="14.5" thickBot="1" x14ac:dyDescent="0.35">
      <c r="A101" s="10">
        <v>1250</v>
      </c>
      <c r="B101" s="11" t="s">
        <v>203</v>
      </c>
      <c r="C101" s="5" t="s">
        <v>185</v>
      </c>
      <c r="D101" s="62">
        <v>4077.35</v>
      </c>
      <c r="E101" s="45">
        <v>254.83437499999999</v>
      </c>
      <c r="F101" s="55">
        <v>0</v>
      </c>
      <c r="G101" s="45">
        <v>3822.515625</v>
      </c>
      <c r="H101" s="32">
        <v>44593</v>
      </c>
      <c r="I101" s="36">
        <v>44593</v>
      </c>
    </row>
    <row r="102" spans="1:9" ht="14.5" thickBot="1" x14ac:dyDescent="0.35">
      <c r="A102" s="16">
        <v>1317</v>
      </c>
      <c r="B102" s="11" t="s">
        <v>203</v>
      </c>
      <c r="C102" s="38" t="s">
        <v>275</v>
      </c>
      <c r="D102" s="62">
        <v>451.4</v>
      </c>
      <c r="E102" s="45">
        <v>28.212499999999999</v>
      </c>
      <c r="F102" s="55">
        <v>0</v>
      </c>
      <c r="G102" s="45">
        <v>423.1875</v>
      </c>
      <c r="H102" s="32"/>
      <c r="I102" s="36">
        <v>45717</v>
      </c>
    </row>
    <row r="103" spans="1:9" ht="14.5" thickBot="1" x14ac:dyDescent="0.35">
      <c r="A103" s="10">
        <v>1327</v>
      </c>
      <c r="B103" s="11" t="s">
        <v>197</v>
      </c>
      <c r="C103" s="29" t="s">
        <v>295</v>
      </c>
      <c r="D103" s="62">
        <v>3967.52</v>
      </c>
      <c r="E103" s="45">
        <v>247.97</v>
      </c>
      <c r="F103" s="55">
        <v>0</v>
      </c>
      <c r="G103" s="45">
        <v>3719.55</v>
      </c>
      <c r="H103" s="32"/>
      <c r="I103" s="36">
        <v>46054</v>
      </c>
    </row>
    <row r="104" spans="1:9" ht="14.5" thickBot="1" x14ac:dyDescent="0.35">
      <c r="A104" s="10">
        <v>1079</v>
      </c>
      <c r="B104" s="11" t="s">
        <v>203</v>
      </c>
      <c r="C104" s="29" t="s">
        <v>54</v>
      </c>
      <c r="D104" s="62">
        <v>4258.58</v>
      </c>
      <c r="E104" s="45">
        <v>266.16125</v>
      </c>
      <c r="F104" s="55">
        <v>0</v>
      </c>
      <c r="G104" s="45">
        <v>-1.2500000002546585E-3</v>
      </c>
      <c r="H104" s="32">
        <v>40909</v>
      </c>
      <c r="I104" s="36">
        <v>40909</v>
      </c>
    </row>
    <row r="105" spans="1:9" ht="14.5" thickBot="1" x14ac:dyDescent="0.35">
      <c r="A105" s="10">
        <v>1190</v>
      </c>
      <c r="B105" s="11" t="s">
        <v>207</v>
      </c>
      <c r="C105" s="29" t="s">
        <v>55</v>
      </c>
      <c r="D105" s="62">
        <v>2078.62</v>
      </c>
      <c r="E105" s="45">
        <v>129.91374999999999</v>
      </c>
      <c r="F105" s="55">
        <v>0</v>
      </c>
      <c r="G105" s="45">
        <v>-3.7500000000818545E-3</v>
      </c>
      <c r="H105" s="32">
        <v>43525</v>
      </c>
      <c r="I105" s="36">
        <v>43525</v>
      </c>
    </row>
    <row r="106" spans="1:9" ht="14.5" thickBot="1" x14ac:dyDescent="0.35">
      <c r="A106" s="10">
        <v>1212</v>
      </c>
      <c r="B106" s="11" t="s">
        <v>201</v>
      </c>
      <c r="C106" s="29" t="s">
        <v>139</v>
      </c>
      <c r="D106" s="62">
        <v>2644.86</v>
      </c>
      <c r="E106" s="45">
        <v>165.30375000000001</v>
      </c>
      <c r="F106" s="55">
        <v>0</v>
      </c>
      <c r="G106" s="45">
        <v>2479.5562500000001</v>
      </c>
      <c r="H106" s="32">
        <v>43891</v>
      </c>
      <c r="I106" s="36">
        <v>43891</v>
      </c>
    </row>
    <row r="107" spans="1:9" ht="14.5" thickBot="1" x14ac:dyDescent="0.35">
      <c r="A107" s="10">
        <v>1336</v>
      </c>
      <c r="B107" s="11" t="s">
        <v>197</v>
      </c>
      <c r="C107" s="29" t="s">
        <v>304</v>
      </c>
      <c r="D107" s="62">
        <v>4109.33</v>
      </c>
      <c r="E107" s="45">
        <v>256.833125</v>
      </c>
      <c r="F107" s="55">
        <v>0</v>
      </c>
      <c r="G107" s="45">
        <v>3852.4968749999998</v>
      </c>
      <c r="H107" s="32"/>
      <c r="I107" s="36">
        <v>46054</v>
      </c>
    </row>
    <row r="108" spans="1:9" ht="14.5" thickBot="1" x14ac:dyDescent="0.35">
      <c r="A108" s="10">
        <v>1174</v>
      </c>
      <c r="B108" s="11" t="s">
        <v>203</v>
      </c>
      <c r="C108" s="29" t="s">
        <v>56</v>
      </c>
      <c r="D108" s="62">
        <v>3917.88</v>
      </c>
      <c r="E108" s="45">
        <v>244.86750000000001</v>
      </c>
      <c r="F108" s="55">
        <v>0</v>
      </c>
      <c r="G108" s="45">
        <v>3673.0125000000003</v>
      </c>
      <c r="H108" s="32">
        <v>43132</v>
      </c>
      <c r="I108" s="36">
        <v>43132</v>
      </c>
    </row>
    <row r="109" spans="1:9" ht="14.5" thickBot="1" x14ac:dyDescent="0.35">
      <c r="A109" s="10">
        <v>1258</v>
      </c>
      <c r="B109" s="11" t="s">
        <v>205</v>
      </c>
      <c r="C109" s="5" t="s">
        <v>190</v>
      </c>
      <c r="D109" s="62">
        <v>380</v>
      </c>
      <c r="E109" s="45">
        <v>23.75</v>
      </c>
      <c r="F109" s="55">
        <v>0</v>
      </c>
      <c r="G109" s="45">
        <v>356.25</v>
      </c>
      <c r="H109" s="32">
        <v>44593</v>
      </c>
      <c r="I109" s="36">
        <v>44593</v>
      </c>
    </row>
    <row r="110" spans="1:9" ht="14.5" thickBot="1" x14ac:dyDescent="0.35">
      <c r="A110" s="10">
        <v>1246</v>
      </c>
      <c r="B110" s="11" t="s">
        <v>201</v>
      </c>
      <c r="C110" s="5" t="s">
        <v>181</v>
      </c>
      <c r="D110" s="62">
        <v>90</v>
      </c>
      <c r="E110" s="45">
        <v>5.625</v>
      </c>
      <c r="F110" s="55">
        <v>0</v>
      </c>
      <c r="G110" s="45">
        <v>84.375</v>
      </c>
      <c r="H110" s="32">
        <v>44593</v>
      </c>
      <c r="I110" s="36">
        <v>44593</v>
      </c>
    </row>
    <row r="111" spans="1:9" ht="14.5" thickBot="1" x14ac:dyDescent="0.35">
      <c r="A111" s="16">
        <v>1313</v>
      </c>
      <c r="B111" s="11" t="s">
        <v>202</v>
      </c>
      <c r="C111" s="38" t="s">
        <v>271</v>
      </c>
      <c r="D111" s="62">
        <v>4453.59</v>
      </c>
      <c r="E111" s="45">
        <v>278.34937500000001</v>
      </c>
      <c r="F111" s="55">
        <v>0</v>
      </c>
      <c r="G111" s="45">
        <v>4175.2406250000004</v>
      </c>
      <c r="H111" s="32"/>
      <c r="I111" s="36">
        <v>45717</v>
      </c>
    </row>
    <row r="112" spans="1:9" ht="14.5" thickBot="1" x14ac:dyDescent="0.35">
      <c r="A112" s="10">
        <v>1330</v>
      </c>
      <c r="B112" s="11" t="s">
        <v>204</v>
      </c>
      <c r="C112" s="29" t="s">
        <v>298</v>
      </c>
      <c r="D112" s="62">
        <v>1927.31</v>
      </c>
      <c r="E112" s="45">
        <v>120.456875</v>
      </c>
      <c r="F112" s="55">
        <v>0</v>
      </c>
      <c r="G112" s="45">
        <v>1806.8531249999999</v>
      </c>
      <c r="H112" s="32"/>
      <c r="I112" s="36">
        <v>46054</v>
      </c>
    </row>
    <row r="113" spans="1:9" ht="14.5" thickBot="1" x14ac:dyDescent="0.35">
      <c r="A113" s="16">
        <v>1318</v>
      </c>
      <c r="B113" s="11" t="s">
        <v>200</v>
      </c>
      <c r="C113" s="38" t="s">
        <v>276</v>
      </c>
      <c r="D113" s="62">
        <v>632.39</v>
      </c>
      <c r="E113" s="45">
        <v>39.524374999999999</v>
      </c>
      <c r="F113" s="55">
        <v>0</v>
      </c>
      <c r="G113" s="45">
        <v>592.86562500000002</v>
      </c>
      <c r="H113" s="32"/>
      <c r="I113" s="36">
        <v>45717</v>
      </c>
    </row>
    <row r="114" spans="1:9" ht="14.5" thickBot="1" x14ac:dyDescent="0.35">
      <c r="A114" s="10">
        <v>1187</v>
      </c>
      <c r="B114" s="11" t="s">
        <v>199</v>
      </c>
      <c r="C114" s="29" t="s">
        <v>57</v>
      </c>
      <c r="D114" s="62">
        <v>103.15</v>
      </c>
      <c r="E114" s="45">
        <v>6.4468750000000004</v>
      </c>
      <c r="F114" s="55">
        <v>0</v>
      </c>
      <c r="G114" s="45">
        <v>3.1249999999971578E-3</v>
      </c>
      <c r="H114" s="32">
        <v>43525</v>
      </c>
      <c r="I114" s="36">
        <v>43525</v>
      </c>
    </row>
    <row r="115" spans="1:9" ht="14.5" thickBot="1" x14ac:dyDescent="0.35">
      <c r="A115" s="10">
        <v>1127</v>
      </c>
      <c r="B115" s="11" t="s">
        <v>200</v>
      </c>
      <c r="C115" s="29" t="s">
        <v>58</v>
      </c>
      <c r="D115" s="62">
        <v>5612.76</v>
      </c>
      <c r="E115" s="45">
        <v>350.79750000000001</v>
      </c>
      <c r="F115" s="55">
        <v>0</v>
      </c>
      <c r="G115" s="45">
        <v>5261.9625000000005</v>
      </c>
      <c r="H115" s="32">
        <v>41730</v>
      </c>
      <c r="I115" s="36">
        <v>41730</v>
      </c>
    </row>
    <row r="116" spans="1:9" ht="14.5" thickBot="1" x14ac:dyDescent="0.35">
      <c r="A116" s="10">
        <v>1293</v>
      </c>
      <c r="B116" s="11" t="s">
        <v>207</v>
      </c>
      <c r="C116" s="5" t="s">
        <v>242</v>
      </c>
      <c r="D116" s="62">
        <v>5221.68</v>
      </c>
      <c r="E116" s="45">
        <v>326.35500000000002</v>
      </c>
      <c r="F116" s="55">
        <v>0</v>
      </c>
      <c r="G116" s="45">
        <v>4895.3250000000007</v>
      </c>
      <c r="H116" s="32">
        <v>45323</v>
      </c>
      <c r="I116" s="36">
        <v>45323</v>
      </c>
    </row>
    <row r="117" spans="1:9" ht="14.5" thickBot="1" x14ac:dyDescent="0.35">
      <c r="A117" s="10">
        <v>1267</v>
      </c>
      <c r="B117" s="11" t="s">
        <v>205</v>
      </c>
      <c r="C117" s="5" t="s">
        <v>229</v>
      </c>
      <c r="D117" s="62">
        <v>3020.49</v>
      </c>
      <c r="E117" s="45">
        <v>188.78062499999999</v>
      </c>
      <c r="F117" s="55">
        <v>0</v>
      </c>
      <c r="G117" s="45">
        <v>2831.7093749999999</v>
      </c>
      <c r="H117" s="32">
        <v>44958</v>
      </c>
      <c r="I117" s="36">
        <v>44958</v>
      </c>
    </row>
    <row r="118" spans="1:9" ht="14.5" thickBot="1" x14ac:dyDescent="0.35">
      <c r="A118" s="10">
        <v>1303</v>
      </c>
      <c r="B118" s="11" t="s">
        <v>205</v>
      </c>
      <c r="C118" s="5" t="s">
        <v>252</v>
      </c>
      <c r="D118" s="62">
        <v>3412.46</v>
      </c>
      <c r="E118" s="45">
        <v>213.27875</v>
      </c>
      <c r="F118" s="55">
        <v>0</v>
      </c>
      <c r="G118" s="45">
        <v>3199.1812500000001</v>
      </c>
      <c r="H118" s="32">
        <v>45323</v>
      </c>
      <c r="I118" s="36">
        <v>45323</v>
      </c>
    </row>
    <row r="119" spans="1:9" ht="14.5" thickBot="1" x14ac:dyDescent="0.35">
      <c r="A119" s="10">
        <v>1155</v>
      </c>
      <c r="B119" s="11" t="s">
        <v>205</v>
      </c>
      <c r="C119" s="29" t="s">
        <v>59</v>
      </c>
      <c r="D119" s="62">
        <v>4345.62</v>
      </c>
      <c r="E119" s="45">
        <v>271.60124999999999</v>
      </c>
      <c r="F119" s="55">
        <v>0</v>
      </c>
      <c r="G119" s="45">
        <v>4074.0187499999997</v>
      </c>
      <c r="H119" s="32">
        <v>42401</v>
      </c>
      <c r="I119" s="36">
        <v>42401</v>
      </c>
    </row>
    <row r="120" spans="1:9" ht="14.5" thickBot="1" x14ac:dyDescent="0.35">
      <c r="A120" s="10">
        <v>1035</v>
      </c>
      <c r="B120" s="11" t="s">
        <v>199</v>
      </c>
      <c r="C120" s="29" t="s">
        <v>60</v>
      </c>
      <c r="D120" s="62">
        <v>2236.5300000000002</v>
      </c>
      <c r="E120" s="45">
        <v>139.78312500000001</v>
      </c>
      <c r="F120" s="55">
        <v>0</v>
      </c>
      <c r="G120" s="45">
        <v>2096.7468750000003</v>
      </c>
      <c r="H120" s="32">
        <v>40148</v>
      </c>
      <c r="I120" s="36">
        <v>40148</v>
      </c>
    </row>
    <row r="121" spans="1:9" ht="14.5" thickBot="1" x14ac:dyDescent="0.35">
      <c r="A121" s="10">
        <v>1011</v>
      </c>
      <c r="B121" s="11" t="s">
        <v>205</v>
      </c>
      <c r="C121" s="29" t="s">
        <v>61</v>
      </c>
      <c r="D121" s="62">
        <v>4387.12</v>
      </c>
      <c r="E121" s="45">
        <v>274.19499999999999</v>
      </c>
      <c r="F121" s="55">
        <v>0</v>
      </c>
      <c r="G121" s="45">
        <v>4112.9250000000002</v>
      </c>
      <c r="H121" s="32">
        <v>40148</v>
      </c>
      <c r="I121" s="36">
        <v>40148</v>
      </c>
    </row>
    <row r="122" spans="1:9" ht="14.5" thickBot="1" x14ac:dyDescent="0.35">
      <c r="A122" s="10">
        <v>1253</v>
      </c>
      <c r="B122" s="11" t="s">
        <v>204</v>
      </c>
      <c r="C122" s="5" t="s">
        <v>188</v>
      </c>
      <c r="D122" s="62">
        <v>160.96</v>
      </c>
      <c r="E122" s="45">
        <v>10.06</v>
      </c>
      <c r="F122" s="55">
        <v>0</v>
      </c>
      <c r="G122" s="45">
        <v>150.9</v>
      </c>
      <c r="H122" s="32">
        <v>44593</v>
      </c>
      <c r="I122" s="36">
        <v>44593</v>
      </c>
    </row>
    <row r="123" spans="1:9" ht="14.5" thickBot="1" x14ac:dyDescent="0.35">
      <c r="A123" s="10">
        <v>1100</v>
      </c>
      <c r="B123" s="11" t="s">
        <v>202</v>
      </c>
      <c r="C123" s="29" t="s">
        <v>62</v>
      </c>
      <c r="D123" s="62">
        <v>20561.03</v>
      </c>
      <c r="E123" s="45">
        <v>1285.0643749999999</v>
      </c>
      <c r="F123" s="55">
        <v>0</v>
      </c>
      <c r="G123" s="45">
        <v>19275.965624999997</v>
      </c>
      <c r="H123" s="32">
        <v>41306</v>
      </c>
      <c r="I123" s="36">
        <v>41306</v>
      </c>
    </row>
    <row r="124" spans="1:9" ht="14.5" thickBot="1" x14ac:dyDescent="0.35">
      <c r="A124" s="10">
        <v>1229</v>
      </c>
      <c r="B124" s="11" t="s">
        <v>203</v>
      </c>
      <c r="C124" s="5" t="s">
        <v>166</v>
      </c>
      <c r="D124" s="62">
        <v>5159.04</v>
      </c>
      <c r="E124" s="45">
        <v>322.44</v>
      </c>
      <c r="F124" s="55">
        <v>0</v>
      </c>
      <c r="G124" s="45">
        <v>4836.6000000000004</v>
      </c>
      <c r="H124" s="32">
        <v>44270</v>
      </c>
      <c r="I124" s="36">
        <v>44270</v>
      </c>
    </row>
    <row r="125" spans="1:9" ht="14.5" thickBot="1" x14ac:dyDescent="0.35">
      <c r="A125" s="10">
        <v>1209</v>
      </c>
      <c r="B125" s="11" t="s">
        <v>203</v>
      </c>
      <c r="C125" s="29" t="s">
        <v>141</v>
      </c>
      <c r="D125" s="62">
        <v>5930.34</v>
      </c>
      <c r="E125" s="45">
        <v>370.64625000000001</v>
      </c>
      <c r="F125" s="55">
        <v>0</v>
      </c>
      <c r="G125" s="45">
        <v>5559.6937500000004</v>
      </c>
      <c r="H125" s="32">
        <v>43891</v>
      </c>
      <c r="I125" s="36">
        <v>43891</v>
      </c>
    </row>
    <row r="126" spans="1:9" ht="14.5" thickBot="1" x14ac:dyDescent="0.35">
      <c r="A126" s="10">
        <v>1299</v>
      </c>
      <c r="B126" s="11" t="s">
        <v>201</v>
      </c>
      <c r="C126" s="5" t="s">
        <v>248</v>
      </c>
      <c r="D126" s="62">
        <v>3144.95</v>
      </c>
      <c r="E126" s="45">
        <v>196.55937499999999</v>
      </c>
      <c r="F126" s="55">
        <v>0</v>
      </c>
      <c r="G126" s="45">
        <v>2948.390625</v>
      </c>
      <c r="H126" s="32">
        <v>45323</v>
      </c>
      <c r="I126" s="36">
        <v>45323</v>
      </c>
    </row>
    <row r="127" spans="1:9" ht="14.5" thickBot="1" x14ac:dyDescent="0.35">
      <c r="A127" s="10">
        <v>1335</v>
      </c>
      <c r="B127" s="11" t="s">
        <v>204</v>
      </c>
      <c r="C127" s="29" t="s">
        <v>303</v>
      </c>
      <c r="D127" s="62">
        <v>1823.04</v>
      </c>
      <c r="E127" s="45">
        <v>113.94</v>
      </c>
      <c r="F127" s="55">
        <v>0</v>
      </c>
      <c r="G127" s="45">
        <v>1709.1</v>
      </c>
      <c r="H127" s="32"/>
      <c r="I127" s="36">
        <v>46054</v>
      </c>
    </row>
    <row r="128" spans="1:9" ht="14.5" thickBot="1" x14ac:dyDescent="0.35">
      <c r="A128" s="16">
        <v>1314</v>
      </c>
      <c r="B128" s="11" t="s">
        <v>201</v>
      </c>
      <c r="C128" s="38" t="s">
        <v>272</v>
      </c>
      <c r="D128" s="62">
        <v>2875.98</v>
      </c>
      <c r="E128" s="45">
        <v>179.74875</v>
      </c>
      <c r="F128" s="55">
        <v>0</v>
      </c>
      <c r="G128" s="45">
        <v>2696.2312499999998</v>
      </c>
      <c r="H128" s="32"/>
      <c r="I128" s="36">
        <v>45717</v>
      </c>
    </row>
    <row r="129" spans="1:9" ht="14.5" thickBot="1" x14ac:dyDescent="0.35">
      <c r="A129" s="10">
        <v>1157</v>
      </c>
      <c r="B129" s="11" t="s">
        <v>202</v>
      </c>
      <c r="C129" s="29" t="s">
        <v>63</v>
      </c>
      <c r="D129" s="62">
        <v>5038.5200000000004</v>
      </c>
      <c r="E129" s="45">
        <v>314.90750000000003</v>
      </c>
      <c r="F129" s="55">
        <v>0</v>
      </c>
      <c r="G129" s="45">
        <v>4723.6125000000002</v>
      </c>
      <c r="H129" s="32">
        <v>42401</v>
      </c>
      <c r="I129" s="36">
        <v>42401</v>
      </c>
    </row>
    <row r="130" spans="1:9" ht="14.5" thickBot="1" x14ac:dyDescent="0.35">
      <c r="A130" s="10">
        <v>1216</v>
      </c>
      <c r="B130" s="11" t="s">
        <v>206</v>
      </c>
      <c r="C130" s="5" t="s">
        <v>154</v>
      </c>
      <c r="D130" s="62">
        <v>9283.14</v>
      </c>
      <c r="E130" s="45">
        <v>580.19624999999996</v>
      </c>
      <c r="F130" s="55">
        <v>0</v>
      </c>
      <c r="G130" s="45">
        <v>8702.9437499999985</v>
      </c>
      <c r="H130" s="32">
        <v>44270</v>
      </c>
      <c r="I130" s="36">
        <v>44270</v>
      </c>
    </row>
    <row r="131" spans="1:9" ht="14.5" thickBot="1" x14ac:dyDescent="0.35">
      <c r="A131" s="10">
        <v>1255</v>
      </c>
      <c r="B131" s="11" t="s">
        <v>203</v>
      </c>
      <c r="C131" s="5" t="s">
        <v>189</v>
      </c>
      <c r="D131" s="62">
        <v>4851.34</v>
      </c>
      <c r="E131" s="45">
        <v>303.20875000000001</v>
      </c>
      <c r="F131" s="55">
        <v>0</v>
      </c>
      <c r="G131" s="45">
        <v>4548.1312500000004</v>
      </c>
      <c r="H131" s="32">
        <v>44593</v>
      </c>
      <c r="I131" s="36">
        <v>44593</v>
      </c>
    </row>
    <row r="132" spans="1:9" ht="14.5" thickBot="1" x14ac:dyDescent="0.35">
      <c r="A132" s="10">
        <v>1170</v>
      </c>
      <c r="B132" s="11" t="s">
        <v>207</v>
      </c>
      <c r="C132" s="29" t="s">
        <v>257</v>
      </c>
      <c r="D132" s="62">
        <v>9466.5499999999993</v>
      </c>
      <c r="E132" s="45">
        <v>591.65937499999995</v>
      </c>
      <c r="F132" s="55">
        <v>0</v>
      </c>
      <c r="G132" s="45">
        <v>8874.890625</v>
      </c>
      <c r="H132" s="32">
        <v>43132</v>
      </c>
      <c r="I132" s="36">
        <v>43132</v>
      </c>
    </row>
    <row r="133" spans="1:9" ht="14.5" thickBot="1" x14ac:dyDescent="0.35">
      <c r="A133" s="10">
        <v>1291</v>
      </c>
      <c r="B133" s="11" t="s">
        <v>206</v>
      </c>
      <c r="C133" s="5" t="s">
        <v>240</v>
      </c>
      <c r="D133" s="62">
        <v>740.45</v>
      </c>
      <c r="E133" s="45">
        <v>46.278125000000003</v>
      </c>
      <c r="F133" s="55">
        <v>0</v>
      </c>
      <c r="G133" s="45">
        <v>694.171875</v>
      </c>
      <c r="H133" s="32">
        <v>45323</v>
      </c>
      <c r="I133" s="36">
        <v>45323</v>
      </c>
    </row>
    <row r="134" spans="1:9" ht="14.5" thickBot="1" x14ac:dyDescent="0.35">
      <c r="A134" s="12">
        <v>1115</v>
      </c>
      <c r="B134" s="11" t="s">
        <v>200</v>
      </c>
      <c r="C134" s="29" t="s">
        <v>64</v>
      </c>
      <c r="D134" s="62">
        <v>14999.65</v>
      </c>
      <c r="E134" s="45">
        <v>937.47812499999998</v>
      </c>
      <c r="F134" s="55">
        <v>0</v>
      </c>
      <c r="G134" s="45">
        <v>14062.171875</v>
      </c>
      <c r="H134" s="32">
        <v>41306</v>
      </c>
      <c r="I134" s="36">
        <v>41306</v>
      </c>
    </row>
    <row r="135" spans="1:9" ht="14.5" thickBot="1" x14ac:dyDescent="0.35">
      <c r="A135" s="12">
        <v>1061</v>
      </c>
      <c r="B135" s="11" t="s">
        <v>203</v>
      </c>
      <c r="C135" s="29" t="s">
        <v>65</v>
      </c>
      <c r="D135" s="62">
        <v>5401.45</v>
      </c>
      <c r="E135" s="45">
        <v>337.59062499999999</v>
      </c>
      <c r="F135" s="55">
        <v>0</v>
      </c>
      <c r="G135" s="45">
        <v>5063.859375</v>
      </c>
      <c r="H135" s="32">
        <v>40391</v>
      </c>
      <c r="I135" s="36">
        <v>40391</v>
      </c>
    </row>
    <row r="136" spans="1:9" ht="14.5" thickBot="1" x14ac:dyDescent="0.35">
      <c r="A136" s="12">
        <v>1238</v>
      </c>
      <c r="B136" s="11" t="s">
        <v>202</v>
      </c>
      <c r="C136" s="5" t="s">
        <v>173</v>
      </c>
      <c r="D136" s="62">
        <v>5229.5</v>
      </c>
      <c r="E136" s="45">
        <v>326.84375</v>
      </c>
      <c r="F136" s="55">
        <v>0</v>
      </c>
      <c r="G136" s="45">
        <v>4902.65625</v>
      </c>
      <c r="H136" s="32">
        <v>44270</v>
      </c>
      <c r="I136" s="36">
        <v>44270</v>
      </c>
    </row>
    <row r="137" spans="1:9" ht="14.5" thickBot="1" x14ac:dyDescent="0.35">
      <c r="A137" s="12">
        <v>1273</v>
      </c>
      <c r="B137" s="11" t="s">
        <v>201</v>
      </c>
      <c r="C137" s="5" t="s">
        <v>216</v>
      </c>
      <c r="D137" s="62">
        <v>2621.08</v>
      </c>
      <c r="E137" s="45">
        <v>163.8175</v>
      </c>
      <c r="F137" s="55">
        <v>0</v>
      </c>
      <c r="G137" s="45">
        <v>2457.2624999999998</v>
      </c>
      <c r="H137" s="32">
        <v>44958</v>
      </c>
      <c r="I137" s="36">
        <v>44958</v>
      </c>
    </row>
    <row r="138" spans="1:9" ht="14.5" thickBot="1" x14ac:dyDescent="0.35">
      <c r="A138" s="12">
        <v>1264</v>
      </c>
      <c r="B138" s="11" t="s">
        <v>205</v>
      </c>
      <c r="C138" s="5" t="s">
        <v>195</v>
      </c>
      <c r="D138" s="62">
        <v>21173.21</v>
      </c>
      <c r="E138" s="45">
        <v>1323.3256249999999</v>
      </c>
      <c r="F138" s="55">
        <v>0</v>
      </c>
      <c r="G138" s="45">
        <v>19849.884374999998</v>
      </c>
      <c r="H138" s="32">
        <v>44593</v>
      </c>
      <c r="I138" s="36">
        <v>44593</v>
      </c>
    </row>
    <row r="139" spans="1:9" ht="14.5" thickBot="1" x14ac:dyDescent="0.35">
      <c r="A139" s="12">
        <v>1072</v>
      </c>
      <c r="B139" s="11" t="s">
        <v>206</v>
      </c>
      <c r="C139" s="29" t="s">
        <v>66</v>
      </c>
      <c r="D139" s="62">
        <v>10741.28</v>
      </c>
      <c r="E139" s="45">
        <v>671.33</v>
      </c>
      <c r="F139" s="55">
        <v>0</v>
      </c>
      <c r="G139" s="45">
        <v>10069.950000000001</v>
      </c>
      <c r="H139" s="32">
        <v>40909</v>
      </c>
      <c r="I139" s="36">
        <v>40909</v>
      </c>
    </row>
    <row r="140" spans="1:9" ht="14.5" thickBot="1" x14ac:dyDescent="0.35">
      <c r="A140" s="12">
        <v>1194</v>
      </c>
      <c r="B140" s="11" t="s">
        <v>206</v>
      </c>
      <c r="C140" s="29" t="s">
        <v>152</v>
      </c>
      <c r="D140" s="62">
        <v>18419.400000000001</v>
      </c>
      <c r="E140" s="45">
        <v>1151.2125000000001</v>
      </c>
      <c r="F140" s="55">
        <v>0</v>
      </c>
      <c r="G140" s="45">
        <v>17268.1875</v>
      </c>
      <c r="H140" s="32">
        <v>43891</v>
      </c>
      <c r="I140" s="36">
        <v>43891</v>
      </c>
    </row>
    <row r="141" spans="1:9" ht="14.5" thickBot="1" x14ac:dyDescent="0.35">
      <c r="A141" s="12">
        <v>1223</v>
      </c>
      <c r="B141" s="11" t="s">
        <v>204</v>
      </c>
      <c r="C141" s="5" t="s">
        <v>160</v>
      </c>
      <c r="D141" s="62">
        <v>2898.23</v>
      </c>
      <c r="E141" s="45">
        <v>181.139375</v>
      </c>
      <c r="F141" s="55">
        <v>0</v>
      </c>
      <c r="G141" s="45">
        <v>2717.0906249999998</v>
      </c>
      <c r="H141" s="32">
        <v>44270</v>
      </c>
      <c r="I141" s="36">
        <v>44270</v>
      </c>
    </row>
    <row r="142" spans="1:9" ht="14.5" thickBot="1" x14ac:dyDescent="0.35">
      <c r="A142" s="12">
        <v>1274</v>
      </c>
      <c r="B142" s="11" t="s">
        <v>200</v>
      </c>
      <c r="C142" s="5" t="s">
        <v>217</v>
      </c>
      <c r="D142" s="62">
        <v>3350.82</v>
      </c>
      <c r="E142" s="45">
        <v>209.42625000000001</v>
      </c>
      <c r="F142" s="55">
        <v>0</v>
      </c>
      <c r="G142" s="45">
        <v>3141.3937500000002</v>
      </c>
      <c r="H142" s="32">
        <v>44958</v>
      </c>
      <c r="I142" s="36">
        <v>44958</v>
      </c>
    </row>
    <row r="143" spans="1:9" ht="14.5" thickBot="1" x14ac:dyDescent="0.35">
      <c r="A143" s="12">
        <v>1082</v>
      </c>
      <c r="B143" s="11" t="s">
        <v>203</v>
      </c>
      <c r="C143" s="29" t="s">
        <v>67</v>
      </c>
      <c r="D143" s="62">
        <v>17229.32</v>
      </c>
      <c r="E143" s="45">
        <v>1076.8325</v>
      </c>
      <c r="F143" s="55">
        <v>0</v>
      </c>
      <c r="G143" s="45">
        <v>16152.487499999999</v>
      </c>
      <c r="H143" s="32">
        <v>40909</v>
      </c>
      <c r="I143" s="36">
        <v>40909</v>
      </c>
    </row>
    <row r="144" spans="1:9" ht="14.5" thickBot="1" x14ac:dyDescent="0.35">
      <c r="A144" s="12">
        <v>1201</v>
      </c>
      <c r="B144" s="11" t="s">
        <v>204</v>
      </c>
      <c r="C144" s="29" t="s">
        <v>147</v>
      </c>
      <c r="D144" s="62">
        <v>134.69</v>
      </c>
      <c r="E144" s="45">
        <v>8.4181249999999999</v>
      </c>
      <c r="F144" s="55">
        <v>0</v>
      </c>
      <c r="G144" s="45">
        <v>126.27187499999999</v>
      </c>
      <c r="H144" s="32">
        <v>43891</v>
      </c>
      <c r="I144" s="36">
        <v>43891</v>
      </c>
    </row>
    <row r="145" spans="1:9" ht="14.5" thickBot="1" x14ac:dyDescent="0.35">
      <c r="A145" s="12">
        <v>1050</v>
      </c>
      <c r="B145" s="11" t="s">
        <v>204</v>
      </c>
      <c r="C145" s="29" t="s">
        <v>68</v>
      </c>
      <c r="D145" s="62">
        <v>3466.68</v>
      </c>
      <c r="E145" s="45">
        <v>216.66749999999999</v>
      </c>
      <c r="F145" s="55">
        <v>0</v>
      </c>
      <c r="G145" s="45">
        <v>3250.0124999999998</v>
      </c>
      <c r="H145" s="32">
        <v>41730</v>
      </c>
      <c r="I145" s="36">
        <v>41730</v>
      </c>
    </row>
    <row r="146" spans="1:9" ht="14.5" thickBot="1" x14ac:dyDescent="0.35">
      <c r="A146" s="12">
        <v>1185</v>
      </c>
      <c r="B146" s="11" t="s">
        <v>205</v>
      </c>
      <c r="C146" s="41" t="s">
        <v>261</v>
      </c>
      <c r="D146" s="62">
        <v>10359.15</v>
      </c>
      <c r="E146" s="45">
        <v>647.44687499999998</v>
      </c>
      <c r="F146" s="55">
        <v>0</v>
      </c>
      <c r="G146" s="45">
        <v>9711.703125</v>
      </c>
      <c r="H146" s="32">
        <v>43525</v>
      </c>
      <c r="I146" s="36">
        <v>43525</v>
      </c>
    </row>
    <row r="147" spans="1:9" ht="14.5" thickBot="1" x14ac:dyDescent="0.35">
      <c r="A147" s="17">
        <v>1309</v>
      </c>
      <c r="B147" s="11" t="s">
        <v>204</v>
      </c>
      <c r="C147" s="40" t="s">
        <v>267</v>
      </c>
      <c r="D147" s="62">
        <v>88.23</v>
      </c>
      <c r="E147" s="45">
        <v>5.5143750000000002</v>
      </c>
      <c r="F147" s="55">
        <v>0</v>
      </c>
      <c r="G147" s="45">
        <v>82.715625000000003</v>
      </c>
      <c r="H147" s="32"/>
      <c r="I147" s="36">
        <v>45717</v>
      </c>
    </row>
    <row r="148" spans="1:9" ht="14.5" thickBot="1" x14ac:dyDescent="0.35">
      <c r="A148" s="12">
        <v>1090</v>
      </c>
      <c r="B148" s="11" t="s">
        <v>199</v>
      </c>
      <c r="C148" s="29" t="s">
        <v>69</v>
      </c>
      <c r="D148" s="62">
        <v>2569.37</v>
      </c>
      <c r="E148" s="45">
        <v>160.58562499999999</v>
      </c>
      <c r="F148" s="55">
        <v>0</v>
      </c>
      <c r="G148" s="45">
        <v>2408.7843749999997</v>
      </c>
      <c r="H148" s="32">
        <v>40909</v>
      </c>
      <c r="I148" s="36">
        <v>40909</v>
      </c>
    </row>
    <row r="149" spans="1:9" ht="14.5" thickBot="1" x14ac:dyDescent="0.35">
      <c r="A149" s="12">
        <v>1230</v>
      </c>
      <c r="B149" s="11" t="s">
        <v>203</v>
      </c>
      <c r="C149" s="5" t="s">
        <v>167</v>
      </c>
      <c r="D149" s="62">
        <v>1217.55</v>
      </c>
      <c r="E149" s="45">
        <v>76.096874999999997</v>
      </c>
      <c r="F149" s="55">
        <v>0</v>
      </c>
      <c r="G149" s="45">
        <v>1141.453125</v>
      </c>
      <c r="H149" s="32">
        <v>44270</v>
      </c>
      <c r="I149" s="36">
        <v>44270</v>
      </c>
    </row>
    <row r="150" spans="1:9" ht="14.5" thickBot="1" x14ac:dyDescent="0.35">
      <c r="A150" s="12">
        <v>1297</v>
      </c>
      <c r="B150" s="11" t="s">
        <v>205</v>
      </c>
      <c r="C150" s="5" t="s">
        <v>246</v>
      </c>
      <c r="D150" s="62">
        <v>3222.51</v>
      </c>
      <c r="E150" s="45">
        <v>201.40687500000001</v>
      </c>
      <c r="F150" s="55">
        <v>0</v>
      </c>
      <c r="G150" s="45">
        <v>3021.1031250000001</v>
      </c>
      <c r="H150" s="32">
        <v>45323</v>
      </c>
      <c r="I150" s="36">
        <v>45323</v>
      </c>
    </row>
    <row r="151" spans="1:9" ht="14.5" thickBot="1" x14ac:dyDescent="0.35">
      <c r="A151" s="12">
        <v>1137</v>
      </c>
      <c r="B151" s="11" t="s">
        <v>205</v>
      </c>
      <c r="C151" s="29" t="s">
        <v>70</v>
      </c>
      <c r="D151" s="62">
        <v>2577.54</v>
      </c>
      <c r="E151" s="45">
        <v>161.09625</v>
      </c>
      <c r="F151" s="55">
        <v>0</v>
      </c>
      <c r="G151" s="45">
        <v>2416.4437499999999</v>
      </c>
      <c r="H151" s="32">
        <v>42095</v>
      </c>
      <c r="I151" s="36">
        <v>42095</v>
      </c>
    </row>
    <row r="152" spans="1:9" ht="14.5" thickBot="1" x14ac:dyDescent="0.35">
      <c r="A152" s="12">
        <v>1120</v>
      </c>
      <c r="B152" s="11" t="s">
        <v>199</v>
      </c>
      <c r="C152" s="29" t="s">
        <v>71</v>
      </c>
      <c r="D152" s="62">
        <v>5983.09</v>
      </c>
      <c r="E152" s="45">
        <v>373.94312500000001</v>
      </c>
      <c r="F152" s="55">
        <v>0</v>
      </c>
      <c r="G152" s="45">
        <v>5609.1468750000004</v>
      </c>
      <c r="H152" s="32">
        <v>41730</v>
      </c>
      <c r="I152" s="36">
        <v>41730</v>
      </c>
    </row>
    <row r="153" spans="1:9" ht="14.5" thickBot="1" x14ac:dyDescent="0.35">
      <c r="A153" s="12">
        <v>1144</v>
      </c>
      <c r="B153" s="11" t="s">
        <v>200</v>
      </c>
      <c r="C153" s="29" t="s">
        <v>72</v>
      </c>
      <c r="D153" s="62">
        <v>3303.48</v>
      </c>
      <c r="E153" s="45">
        <v>206.4675</v>
      </c>
      <c r="F153" s="55">
        <v>0</v>
      </c>
      <c r="G153" s="45">
        <v>3097.0124999999998</v>
      </c>
      <c r="H153" s="32">
        <v>42095</v>
      </c>
      <c r="I153" s="36">
        <v>42095</v>
      </c>
    </row>
    <row r="154" spans="1:9" ht="14.5" thickBot="1" x14ac:dyDescent="0.35">
      <c r="A154" s="12">
        <v>1109</v>
      </c>
      <c r="B154" s="11" t="s">
        <v>203</v>
      </c>
      <c r="C154" s="29" t="s">
        <v>73</v>
      </c>
      <c r="D154" s="62">
        <v>3510.32</v>
      </c>
      <c r="E154" s="45">
        <v>219.39500000000001</v>
      </c>
      <c r="F154" s="55">
        <v>0</v>
      </c>
      <c r="G154" s="45">
        <v>3290.9250000000002</v>
      </c>
      <c r="H154" s="32">
        <v>41306</v>
      </c>
      <c r="I154" s="36">
        <v>41306</v>
      </c>
    </row>
    <row r="155" spans="1:9" ht="14.5" thickBot="1" x14ac:dyDescent="0.35">
      <c r="A155" s="12">
        <v>1183</v>
      </c>
      <c r="B155" s="11" t="s">
        <v>205</v>
      </c>
      <c r="C155" s="29" t="s">
        <v>74</v>
      </c>
      <c r="D155" s="62">
        <v>37593.129999999997</v>
      </c>
      <c r="E155" s="45">
        <v>2349.5706249999998</v>
      </c>
      <c r="F155" s="55">
        <v>0</v>
      </c>
      <c r="G155" s="45">
        <v>35243.559374999997</v>
      </c>
      <c r="H155" s="32">
        <v>43525</v>
      </c>
      <c r="I155" s="36">
        <v>43525</v>
      </c>
    </row>
    <row r="156" spans="1:9" ht="14.5" thickBot="1" x14ac:dyDescent="0.35">
      <c r="A156" s="12">
        <v>1302</v>
      </c>
      <c r="B156" s="11" t="s">
        <v>205</v>
      </c>
      <c r="C156" s="5" t="s">
        <v>251</v>
      </c>
      <c r="D156" s="62">
        <v>798.63</v>
      </c>
      <c r="E156" s="45">
        <v>49.914375</v>
      </c>
      <c r="F156" s="55">
        <v>0</v>
      </c>
      <c r="G156" s="45">
        <v>748.71562500000005</v>
      </c>
      <c r="H156" s="32">
        <v>45323</v>
      </c>
      <c r="I156" s="36">
        <v>45323</v>
      </c>
    </row>
    <row r="157" spans="1:9" ht="14.5" thickBot="1" x14ac:dyDescent="0.35">
      <c r="A157" s="12">
        <v>1225</v>
      </c>
      <c r="B157" s="11" t="s">
        <v>204</v>
      </c>
      <c r="C157" s="5" t="s">
        <v>162</v>
      </c>
      <c r="D157" s="62">
        <v>2864.28</v>
      </c>
      <c r="E157" s="45">
        <v>179.01750000000001</v>
      </c>
      <c r="F157" s="55">
        <v>0</v>
      </c>
      <c r="G157" s="45">
        <v>2685.2625000000003</v>
      </c>
      <c r="H157" s="32">
        <v>44270</v>
      </c>
      <c r="I157" s="36">
        <v>44270</v>
      </c>
    </row>
    <row r="158" spans="1:9" ht="14.5" thickBot="1" x14ac:dyDescent="0.35">
      <c r="A158" s="12">
        <v>1030</v>
      </c>
      <c r="B158" s="11" t="s">
        <v>201</v>
      </c>
      <c r="C158" s="29" t="s">
        <v>75</v>
      </c>
      <c r="D158" s="62">
        <v>2757.62</v>
      </c>
      <c r="E158" s="45">
        <v>172.35124999999999</v>
      </c>
      <c r="F158" s="55">
        <v>0</v>
      </c>
      <c r="G158" s="45">
        <v>2585.2687499999997</v>
      </c>
      <c r="H158" s="32">
        <v>40148</v>
      </c>
      <c r="I158" s="36">
        <v>40148</v>
      </c>
    </row>
    <row r="159" spans="1:9" ht="14.5" thickBot="1" x14ac:dyDescent="0.35">
      <c r="A159" s="12">
        <v>1028</v>
      </c>
      <c r="B159" s="11" t="s">
        <v>201</v>
      </c>
      <c r="C159" s="29" t="s">
        <v>262</v>
      </c>
      <c r="D159" s="62">
        <v>2647.71</v>
      </c>
      <c r="E159" s="45">
        <v>165.481875</v>
      </c>
      <c r="F159" s="55">
        <v>0</v>
      </c>
      <c r="G159" s="45">
        <v>2482.2281250000001</v>
      </c>
      <c r="H159" s="32">
        <v>40148</v>
      </c>
      <c r="I159" s="36">
        <v>40148</v>
      </c>
    </row>
    <row r="160" spans="1:9" ht="14.5" thickBot="1" x14ac:dyDescent="0.35">
      <c r="A160" s="10">
        <v>1213</v>
      </c>
      <c r="B160" s="11" t="s">
        <v>199</v>
      </c>
      <c r="C160" s="29" t="s">
        <v>138</v>
      </c>
      <c r="D160" s="62">
        <v>352.96</v>
      </c>
      <c r="E160" s="45">
        <v>22.06</v>
      </c>
      <c r="F160" s="55">
        <v>0</v>
      </c>
      <c r="G160" s="45">
        <v>330.9</v>
      </c>
      <c r="H160" s="32">
        <v>43891</v>
      </c>
      <c r="I160" s="36">
        <v>43891</v>
      </c>
    </row>
    <row r="161" spans="1:9" ht="14.5" thickBot="1" x14ac:dyDescent="0.35">
      <c r="A161" s="16">
        <v>1315</v>
      </c>
      <c r="B161" s="11" t="s">
        <v>203</v>
      </c>
      <c r="C161" s="38" t="s">
        <v>307</v>
      </c>
      <c r="D161" s="62">
        <v>701.91</v>
      </c>
      <c r="E161" s="45">
        <v>43.869374999999998</v>
      </c>
      <c r="F161" s="55">
        <v>0</v>
      </c>
      <c r="G161" s="45">
        <v>658.04062499999998</v>
      </c>
      <c r="H161" s="32"/>
      <c r="I161" s="36">
        <v>45717</v>
      </c>
    </row>
    <row r="162" spans="1:9" ht="14.5" thickBot="1" x14ac:dyDescent="0.35">
      <c r="A162" s="10">
        <v>1077</v>
      </c>
      <c r="B162" s="11" t="s">
        <v>204</v>
      </c>
      <c r="C162" s="29" t="s">
        <v>76</v>
      </c>
      <c r="D162" s="62">
        <v>2463.1999999999998</v>
      </c>
      <c r="E162" s="45">
        <v>153.94999999999999</v>
      </c>
      <c r="F162" s="55">
        <v>0</v>
      </c>
      <c r="G162" s="45">
        <v>2309.25</v>
      </c>
      <c r="H162" s="32">
        <v>40909</v>
      </c>
      <c r="I162" s="36">
        <v>40909</v>
      </c>
    </row>
    <row r="163" spans="1:9" s="4" customFormat="1" ht="14.5" thickBot="1" x14ac:dyDescent="0.35">
      <c r="A163" s="10">
        <v>1075</v>
      </c>
      <c r="B163" s="11" t="s">
        <v>203</v>
      </c>
      <c r="C163" s="29" t="s">
        <v>77</v>
      </c>
      <c r="D163" s="62">
        <v>5255.54</v>
      </c>
      <c r="E163" s="45">
        <v>328.47125</v>
      </c>
      <c r="F163" s="55">
        <v>0</v>
      </c>
      <c r="G163" s="45">
        <v>4927.0687500000004</v>
      </c>
      <c r="H163" s="32">
        <v>40909</v>
      </c>
      <c r="I163" s="36">
        <v>40909</v>
      </c>
    </row>
    <row r="164" spans="1:9" ht="14.5" thickBot="1" x14ac:dyDescent="0.35">
      <c r="A164" s="10">
        <v>1275</v>
      </c>
      <c r="B164" s="11" t="s">
        <v>204</v>
      </c>
      <c r="C164" s="5" t="s">
        <v>218</v>
      </c>
      <c r="D164" s="62">
        <v>280.41000000000003</v>
      </c>
      <c r="E164" s="45">
        <v>17.525625000000002</v>
      </c>
      <c r="F164" s="55">
        <v>0</v>
      </c>
      <c r="G164" s="45">
        <v>262.88437500000003</v>
      </c>
      <c r="H164" s="32">
        <v>44958</v>
      </c>
      <c r="I164" s="36">
        <v>44958</v>
      </c>
    </row>
    <row r="165" spans="1:9" ht="14.5" thickBot="1" x14ac:dyDescent="0.35">
      <c r="A165" s="10">
        <v>1068</v>
      </c>
      <c r="B165" s="11" t="s">
        <v>200</v>
      </c>
      <c r="C165" s="29" t="s">
        <v>78</v>
      </c>
      <c r="D165" s="62">
        <v>1495.96</v>
      </c>
      <c r="E165" s="45">
        <v>93.497500000000002</v>
      </c>
      <c r="F165" s="55">
        <v>0</v>
      </c>
      <c r="G165" s="45">
        <v>1402.4625000000001</v>
      </c>
      <c r="H165" s="32">
        <v>40544</v>
      </c>
      <c r="I165" s="36">
        <v>40544</v>
      </c>
    </row>
    <row r="166" spans="1:9" ht="14.5" thickBot="1" x14ac:dyDescent="0.35">
      <c r="A166" s="16">
        <v>1308</v>
      </c>
      <c r="B166" s="11" t="s">
        <v>197</v>
      </c>
      <c r="C166" s="40" t="s">
        <v>266</v>
      </c>
      <c r="D166" s="62">
        <v>5417.89</v>
      </c>
      <c r="E166" s="45">
        <v>338.61812500000002</v>
      </c>
      <c r="F166" s="55">
        <v>0</v>
      </c>
      <c r="G166" s="45">
        <v>5079.2718750000004</v>
      </c>
      <c r="H166" s="32"/>
      <c r="I166" s="36">
        <v>45717</v>
      </c>
    </row>
    <row r="167" spans="1:9" ht="14.5" thickBot="1" x14ac:dyDescent="0.35">
      <c r="A167" s="10">
        <v>1022</v>
      </c>
      <c r="B167" s="11" t="s">
        <v>203</v>
      </c>
      <c r="C167" s="29" t="s">
        <v>79</v>
      </c>
      <c r="D167" s="62">
        <v>12088.8</v>
      </c>
      <c r="E167" s="45">
        <v>755.55</v>
      </c>
      <c r="F167" s="55">
        <v>0</v>
      </c>
      <c r="G167" s="45">
        <v>11333.25</v>
      </c>
      <c r="H167" s="32">
        <v>40148</v>
      </c>
      <c r="I167" s="36">
        <v>40148</v>
      </c>
    </row>
    <row r="168" spans="1:9" ht="14.5" thickBot="1" x14ac:dyDescent="0.35">
      <c r="A168" s="10">
        <v>1276</v>
      </c>
      <c r="B168" s="11" t="s">
        <v>201</v>
      </c>
      <c r="C168" s="5" t="s">
        <v>219</v>
      </c>
      <c r="D168" s="62">
        <v>3552.98</v>
      </c>
      <c r="E168" s="45">
        <v>222.06125</v>
      </c>
      <c r="F168" s="55">
        <v>0</v>
      </c>
      <c r="G168" s="45">
        <v>3330.9187499999998</v>
      </c>
      <c r="H168" s="32">
        <v>44958</v>
      </c>
      <c r="I168" s="36">
        <v>44958</v>
      </c>
    </row>
    <row r="169" spans="1:9" ht="14.5" thickBot="1" x14ac:dyDescent="0.35">
      <c r="A169" s="10">
        <v>1081</v>
      </c>
      <c r="B169" s="11" t="s">
        <v>205</v>
      </c>
      <c r="C169" s="29" t="s">
        <v>80</v>
      </c>
      <c r="D169" s="62">
        <v>6460.93</v>
      </c>
      <c r="E169" s="45">
        <v>403.80812500000002</v>
      </c>
      <c r="F169" s="55">
        <v>0</v>
      </c>
      <c r="G169" s="45">
        <v>6057.1218750000007</v>
      </c>
      <c r="H169" s="32">
        <v>40909</v>
      </c>
      <c r="I169" s="36">
        <v>40909</v>
      </c>
    </row>
    <row r="170" spans="1:9" ht="14.5" thickBot="1" x14ac:dyDescent="0.35">
      <c r="A170" s="10">
        <v>1180</v>
      </c>
      <c r="B170" s="11" t="s">
        <v>200</v>
      </c>
      <c r="C170" s="29" t="s">
        <v>260</v>
      </c>
      <c r="D170" s="62">
        <v>3929.04</v>
      </c>
      <c r="E170" s="45">
        <v>245.565</v>
      </c>
      <c r="F170" s="55">
        <v>0</v>
      </c>
      <c r="G170" s="45">
        <v>3683.4749999999999</v>
      </c>
      <c r="H170" s="32">
        <v>43525</v>
      </c>
      <c r="I170" s="36">
        <v>43525</v>
      </c>
    </row>
    <row r="171" spans="1:9" ht="14.5" thickBot="1" x14ac:dyDescent="0.35">
      <c r="A171" s="10">
        <v>1130</v>
      </c>
      <c r="B171" s="11" t="s">
        <v>200</v>
      </c>
      <c r="C171" s="29" t="s">
        <v>81</v>
      </c>
      <c r="D171" s="62">
        <v>8316.67</v>
      </c>
      <c r="E171" s="45">
        <v>519.791875</v>
      </c>
      <c r="F171" s="55">
        <v>0</v>
      </c>
      <c r="G171" s="45">
        <v>7796.8781250000002</v>
      </c>
      <c r="H171" s="32">
        <v>41730</v>
      </c>
      <c r="I171" s="36">
        <v>41730</v>
      </c>
    </row>
    <row r="172" spans="1:9" ht="14.5" thickBot="1" x14ac:dyDescent="0.35">
      <c r="A172" s="10">
        <v>1149</v>
      </c>
      <c r="B172" s="11" t="s">
        <v>204</v>
      </c>
      <c r="C172" s="29" t="s">
        <v>82</v>
      </c>
      <c r="D172" s="62">
        <v>2684.28</v>
      </c>
      <c r="E172" s="45">
        <v>167.76750000000001</v>
      </c>
      <c r="F172" s="55">
        <v>0</v>
      </c>
      <c r="G172" s="45">
        <v>2516.5125000000003</v>
      </c>
      <c r="H172" s="32">
        <v>42401</v>
      </c>
      <c r="I172" s="36">
        <v>42401</v>
      </c>
    </row>
    <row r="173" spans="1:9" ht="14.5" thickBot="1" x14ac:dyDescent="0.35">
      <c r="A173" s="10">
        <v>1091</v>
      </c>
      <c r="B173" s="11" t="s">
        <v>197</v>
      </c>
      <c r="C173" s="29" t="s">
        <v>83</v>
      </c>
      <c r="D173" s="62">
        <v>4530.34</v>
      </c>
      <c r="E173" s="45">
        <v>283.14625000000001</v>
      </c>
      <c r="F173" s="55">
        <v>0</v>
      </c>
      <c r="G173" s="45">
        <v>4247.1937500000004</v>
      </c>
      <c r="H173" s="32">
        <v>40909</v>
      </c>
      <c r="I173" s="36">
        <v>40909</v>
      </c>
    </row>
    <row r="174" spans="1:9" ht="14.5" thickBot="1" x14ac:dyDescent="0.35">
      <c r="A174" s="10">
        <v>1104</v>
      </c>
      <c r="B174" s="11" t="s">
        <v>199</v>
      </c>
      <c r="C174" s="29" t="s">
        <v>84</v>
      </c>
      <c r="D174" s="62">
        <v>2574.27</v>
      </c>
      <c r="E174" s="45">
        <v>160.891875</v>
      </c>
      <c r="F174" s="55">
        <v>0</v>
      </c>
      <c r="G174" s="45">
        <v>2413.3781250000002</v>
      </c>
      <c r="H174" s="32">
        <v>41306</v>
      </c>
      <c r="I174" s="36">
        <v>41306</v>
      </c>
    </row>
    <row r="175" spans="1:9" ht="14.5" thickBot="1" x14ac:dyDescent="0.35">
      <c r="A175" s="10">
        <v>1056</v>
      </c>
      <c r="B175" s="11" t="s">
        <v>202</v>
      </c>
      <c r="C175" s="29" t="s">
        <v>85</v>
      </c>
      <c r="D175" s="62">
        <v>21738.12</v>
      </c>
      <c r="E175" s="45">
        <v>1358.6324999999999</v>
      </c>
      <c r="F175" s="55">
        <v>0</v>
      </c>
      <c r="G175" s="45">
        <v>20379.487499999999</v>
      </c>
      <c r="H175" s="32">
        <v>40269</v>
      </c>
      <c r="I175" s="36">
        <v>40269</v>
      </c>
    </row>
    <row r="176" spans="1:9" ht="14.5" thickBot="1" x14ac:dyDescent="0.35">
      <c r="A176" s="10">
        <v>1071</v>
      </c>
      <c r="B176" s="11" t="s">
        <v>200</v>
      </c>
      <c r="C176" s="29" t="s">
        <v>86</v>
      </c>
      <c r="D176" s="62">
        <v>28390.76</v>
      </c>
      <c r="E176" s="45">
        <v>1774.4224999999999</v>
      </c>
      <c r="F176" s="55">
        <v>0</v>
      </c>
      <c r="G176" s="45">
        <v>26616.337499999998</v>
      </c>
      <c r="H176" s="32">
        <v>40909</v>
      </c>
      <c r="I176" s="36">
        <v>40909</v>
      </c>
    </row>
    <row r="177" spans="1:9" ht="14.5" thickBot="1" x14ac:dyDescent="0.35">
      <c r="A177" s="10">
        <v>1208</v>
      </c>
      <c r="B177" s="11" t="s">
        <v>203</v>
      </c>
      <c r="C177" s="29" t="s">
        <v>142</v>
      </c>
      <c r="D177" s="62">
        <v>4127.7700000000004</v>
      </c>
      <c r="E177" s="45">
        <v>257.98562500000003</v>
      </c>
      <c r="F177" s="55">
        <v>0</v>
      </c>
      <c r="G177" s="45">
        <v>3869.7843750000002</v>
      </c>
      <c r="H177" s="32">
        <v>43891</v>
      </c>
      <c r="I177" s="36">
        <v>43891</v>
      </c>
    </row>
    <row r="178" spans="1:9" ht="14.5" thickBot="1" x14ac:dyDescent="0.35">
      <c r="A178" s="10">
        <v>1301</v>
      </c>
      <c r="B178" s="11" t="s">
        <v>203</v>
      </c>
      <c r="C178" s="5" t="s">
        <v>250</v>
      </c>
      <c r="D178" s="62">
        <v>4387.54</v>
      </c>
      <c r="E178" s="45">
        <v>274.22125</v>
      </c>
      <c r="F178" s="55">
        <v>0</v>
      </c>
      <c r="G178" s="45">
        <v>4113.3187500000004</v>
      </c>
      <c r="H178" s="32">
        <v>45323</v>
      </c>
      <c r="I178" s="36">
        <v>45323</v>
      </c>
    </row>
    <row r="179" spans="1:9" ht="14.5" thickBot="1" x14ac:dyDescent="0.35">
      <c r="A179" s="10">
        <v>1168</v>
      </c>
      <c r="B179" s="11" t="s">
        <v>205</v>
      </c>
      <c r="C179" s="29" t="s">
        <v>87</v>
      </c>
      <c r="D179" s="62">
        <v>9467.0400000000009</v>
      </c>
      <c r="E179" s="45">
        <v>591.69000000000005</v>
      </c>
      <c r="F179" s="55">
        <v>0</v>
      </c>
      <c r="G179" s="45">
        <v>8875.35</v>
      </c>
      <c r="H179" s="32">
        <v>43132</v>
      </c>
      <c r="I179" s="36">
        <v>43132</v>
      </c>
    </row>
    <row r="180" spans="1:9" ht="14.5" thickBot="1" x14ac:dyDescent="0.35">
      <c r="A180" s="10">
        <v>1138</v>
      </c>
      <c r="B180" s="11" t="s">
        <v>199</v>
      </c>
      <c r="C180" s="29" t="s">
        <v>88</v>
      </c>
      <c r="D180" s="62">
        <v>2022.04</v>
      </c>
      <c r="E180" s="45">
        <v>126.3775</v>
      </c>
      <c r="F180" s="55">
        <v>0</v>
      </c>
      <c r="G180" s="45">
        <v>1895.6624999999999</v>
      </c>
      <c r="H180" s="32">
        <v>42095</v>
      </c>
      <c r="I180" s="36">
        <v>42095</v>
      </c>
    </row>
    <row r="181" spans="1:9" ht="14.5" thickBot="1" x14ac:dyDescent="0.35">
      <c r="A181" s="10">
        <v>1247</v>
      </c>
      <c r="B181" s="11" t="s">
        <v>197</v>
      </c>
      <c r="C181" s="5" t="s">
        <v>182</v>
      </c>
      <c r="D181" s="62">
        <v>10456.530000000001</v>
      </c>
      <c r="E181" s="45">
        <v>653.53312500000004</v>
      </c>
      <c r="F181" s="55">
        <v>0</v>
      </c>
      <c r="G181" s="45">
        <v>9802.9968750000007</v>
      </c>
      <c r="H181" s="32">
        <v>44593</v>
      </c>
      <c r="I181" s="36">
        <v>44593</v>
      </c>
    </row>
    <row r="182" spans="1:9" ht="14.5" thickBot="1" x14ac:dyDescent="0.35">
      <c r="A182" s="10">
        <v>1199</v>
      </c>
      <c r="B182" s="11" t="s">
        <v>205</v>
      </c>
      <c r="C182" s="29" t="s">
        <v>148</v>
      </c>
      <c r="D182" s="62">
        <v>3298.9</v>
      </c>
      <c r="E182" s="45">
        <v>206.18125000000001</v>
      </c>
      <c r="F182" s="55">
        <v>0</v>
      </c>
      <c r="G182" s="45">
        <v>3092.71875</v>
      </c>
      <c r="H182" s="32">
        <v>43891</v>
      </c>
      <c r="I182" s="36">
        <v>43891</v>
      </c>
    </row>
    <row r="183" spans="1:9" ht="14.5" thickBot="1" x14ac:dyDescent="0.35">
      <c r="A183" s="10">
        <v>1326</v>
      </c>
      <c r="B183" s="11" t="s">
        <v>205</v>
      </c>
      <c r="C183" s="29" t="s">
        <v>294</v>
      </c>
      <c r="D183" s="62">
        <v>2168.75</v>
      </c>
      <c r="E183" s="45">
        <v>135.546875</v>
      </c>
      <c r="F183" s="55">
        <v>0</v>
      </c>
      <c r="G183" s="45">
        <v>2033.203125</v>
      </c>
      <c r="H183" s="32"/>
      <c r="I183" s="36">
        <v>46054</v>
      </c>
    </row>
    <row r="184" spans="1:9" ht="14.5" thickBot="1" x14ac:dyDescent="0.35">
      <c r="A184" s="10">
        <v>1173</v>
      </c>
      <c r="B184" s="11" t="s">
        <v>205</v>
      </c>
      <c r="C184" s="29" t="s">
        <v>89</v>
      </c>
      <c r="D184" s="62">
        <v>545029.13</v>
      </c>
      <c r="E184" s="45">
        <v>34064.320625</v>
      </c>
      <c r="F184" s="55">
        <v>0</v>
      </c>
      <c r="G184" s="45">
        <v>510964.80937500001</v>
      </c>
      <c r="H184" s="32">
        <v>43132</v>
      </c>
      <c r="I184" s="36">
        <v>43132</v>
      </c>
    </row>
    <row r="185" spans="1:9" ht="14.5" thickBot="1" x14ac:dyDescent="0.35">
      <c r="A185" s="10">
        <v>1204</v>
      </c>
      <c r="B185" s="11" t="s">
        <v>204</v>
      </c>
      <c r="C185" s="29" t="s">
        <v>145</v>
      </c>
      <c r="D185" s="62">
        <v>89487.76</v>
      </c>
      <c r="E185" s="45">
        <v>5592.9849999999997</v>
      </c>
      <c r="F185" s="55">
        <v>0</v>
      </c>
      <c r="G185" s="45">
        <v>83894.774999999994</v>
      </c>
      <c r="H185" s="32">
        <v>43891</v>
      </c>
      <c r="I185" s="36">
        <v>43891</v>
      </c>
    </row>
    <row r="186" spans="1:9" ht="14.5" thickBot="1" x14ac:dyDescent="0.35">
      <c r="A186" s="10">
        <v>1277</v>
      </c>
      <c r="B186" s="11" t="s">
        <v>202</v>
      </c>
      <c r="C186" s="5" t="s">
        <v>228</v>
      </c>
      <c r="D186" s="62">
        <v>4635.33</v>
      </c>
      <c r="E186" s="45">
        <v>289.708125</v>
      </c>
      <c r="F186" s="55">
        <v>0</v>
      </c>
      <c r="G186" s="45">
        <v>4345.6218749999998</v>
      </c>
      <c r="H186" s="32">
        <v>44958</v>
      </c>
      <c r="I186" s="36">
        <v>44958</v>
      </c>
    </row>
    <row r="187" spans="1:9" ht="14.5" thickBot="1" x14ac:dyDescent="0.35">
      <c r="A187" s="10">
        <v>1239</v>
      </c>
      <c r="B187" s="11" t="s">
        <v>199</v>
      </c>
      <c r="C187" s="5" t="s">
        <v>174</v>
      </c>
      <c r="D187" s="62">
        <v>2541.1999999999998</v>
      </c>
      <c r="E187" s="45">
        <v>158.82499999999999</v>
      </c>
      <c r="F187" s="55">
        <v>0</v>
      </c>
      <c r="G187" s="45">
        <v>2382.375</v>
      </c>
      <c r="H187" s="32">
        <v>44270</v>
      </c>
      <c r="I187" s="36">
        <v>44270</v>
      </c>
    </row>
    <row r="188" spans="1:9" ht="14.5" thickBot="1" x14ac:dyDescent="0.35">
      <c r="A188" s="10">
        <v>1337</v>
      </c>
      <c r="B188" s="11" t="s">
        <v>200</v>
      </c>
      <c r="C188" s="29" t="s">
        <v>305</v>
      </c>
      <c r="D188" s="62">
        <v>2738</v>
      </c>
      <c r="E188" s="45">
        <v>171.125</v>
      </c>
      <c r="F188" s="55">
        <v>0</v>
      </c>
      <c r="G188" s="45">
        <v>2566.875</v>
      </c>
      <c r="H188" s="32"/>
      <c r="I188" s="36">
        <v>46054</v>
      </c>
    </row>
    <row r="189" spans="1:9" ht="14.5" thickBot="1" x14ac:dyDescent="0.35">
      <c r="A189" s="10">
        <v>1087</v>
      </c>
      <c r="B189" s="11" t="s">
        <v>199</v>
      </c>
      <c r="C189" s="29" t="s">
        <v>90</v>
      </c>
      <c r="D189" s="62">
        <v>33447.96</v>
      </c>
      <c r="E189" s="45">
        <v>2090.4974999999999</v>
      </c>
      <c r="F189" s="55">
        <v>12264</v>
      </c>
      <c r="G189" s="45">
        <v>31357.462499999998</v>
      </c>
      <c r="H189" s="32">
        <v>40909</v>
      </c>
      <c r="I189" s="36">
        <v>40909</v>
      </c>
    </row>
    <row r="190" spans="1:9" ht="14.5" thickBot="1" x14ac:dyDescent="0.35">
      <c r="A190" s="10">
        <v>1038</v>
      </c>
      <c r="B190" s="11" t="s">
        <v>203</v>
      </c>
      <c r="C190" s="29" t="s">
        <v>91</v>
      </c>
      <c r="D190" s="62">
        <v>10006.549999999999</v>
      </c>
      <c r="E190" s="45">
        <v>625.40937499999995</v>
      </c>
      <c r="F190" s="55">
        <v>0</v>
      </c>
      <c r="G190" s="45">
        <v>9381.140625</v>
      </c>
      <c r="H190" s="32">
        <v>40148</v>
      </c>
      <c r="I190" s="36">
        <v>40148</v>
      </c>
    </row>
    <row r="191" spans="1:9" ht="14.5" thickBot="1" x14ac:dyDescent="0.35">
      <c r="A191" s="10">
        <v>1092</v>
      </c>
      <c r="B191" s="11" t="s">
        <v>199</v>
      </c>
      <c r="C191" s="29" t="s">
        <v>92</v>
      </c>
      <c r="D191" s="62">
        <v>61748.44</v>
      </c>
      <c r="E191" s="45">
        <v>3859.2775000000001</v>
      </c>
      <c r="F191" s="55">
        <v>11380</v>
      </c>
      <c r="G191" s="45">
        <v>57889.162500000006</v>
      </c>
      <c r="H191" s="32">
        <v>40909</v>
      </c>
      <c r="I191" s="36">
        <v>40909</v>
      </c>
    </row>
    <row r="192" spans="1:9" ht="14.5" thickBot="1" x14ac:dyDescent="0.35">
      <c r="A192" s="10">
        <v>1001</v>
      </c>
      <c r="B192" s="11" t="s">
        <v>206</v>
      </c>
      <c r="C192" s="29" t="s">
        <v>93</v>
      </c>
      <c r="D192" s="62">
        <v>5500.23</v>
      </c>
      <c r="E192" s="45">
        <v>343.76437499999997</v>
      </c>
      <c r="F192" s="55">
        <v>0</v>
      </c>
      <c r="G192" s="45">
        <v>5156.4656249999998</v>
      </c>
      <c r="H192" s="32">
        <v>40148</v>
      </c>
      <c r="I192" s="36">
        <v>40148</v>
      </c>
    </row>
    <row r="193" spans="1:9" ht="14.5" thickBot="1" x14ac:dyDescent="0.35">
      <c r="A193" s="10">
        <v>1260</v>
      </c>
      <c r="B193" s="11" t="s">
        <v>204</v>
      </c>
      <c r="C193" s="5" t="s">
        <v>192</v>
      </c>
      <c r="D193" s="62">
        <v>297.11</v>
      </c>
      <c r="E193" s="45">
        <v>18.569375000000001</v>
      </c>
      <c r="F193" s="55">
        <v>0</v>
      </c>
      <c r="G193" s="45">
        <v>278.54062500000003</v>
      </c>
      <c r="H193" s="32">
        <v>44593</v>
      </c>
      <c r="I193" s="36">
        <v>44593</v>
      </c>
    </row>
    <row r="194" spans="1:9" ht="14.5" thickBot="1" x14ac:dyDescent="0.35">
      <c r="A194" s="10">
        <v>1193</v>
      </c>
      <c r="B194" s="11" t="s">
        <v>204</v>
      </c>
      <c r="C194" s="29" t="s">
        <v>94</v>
      </c>
      <c r="D194" s="62">
        <v>517.04999999999995</v>
      </c>
      <c r="E194" s="45">
        <v>32.315624999999997</v>
      </c>
      <c r="F194" s="55">
        <v>0</v>
      </c>
      <c r="G194" s="45">
        <v>484.73437499999994</v>
      </c>
      <c r="H194" s="32">
        <v>43525</v>
      </c>
      <c r="I194" s="36">
        <v>43525</v>
      </c>
    </row>
    <row r="195" spans="1:9" ht="14.5" thickBot="1" x14ac:dyDescent="0.35">
      <c r="A195" s="10">
        <v>1329</v>
      </c>
      <c r="B195" s="11" t="s">
        <v>205</v>
      </c>
      <c r="C195" s="29" t="s">
        <v>297</v>
      </c>
      <c r="D195" s="62">
        <v>1963.06</v>
      </c>
      <c r="E195" s="45">
        <v>122.69125</v>
      </c>
      <c r="F195" s="55">
        <v>0</v>
      </c>
      <c r="G195" s="45">
        <v>1840.3687499999999</v>
      </c>
      <c r="H195" s="32"/>
      <c r="I195" s="36">
        <v>46054</v>
      </c>
    </row>
    <row r="196" spans="1:9" ht="14.5" thickBot="1" x14ac:dyDescent="0.35">
      <c r="A196" s="10">
        <v>1140</v>
      </c>
      <c r="B196" s="11" t="s">
        <v>203</v>
      </c>
      <c r="C196" s="29" t="s">
        <v>95</v>
      </c>
      <c r="D196" s="62">
        <v>4098.66</v>
      </c>
      <c r="E196" s="45">
        <v>256.16624999999999</v>
      </c>
      <c r="F196" s="55">
        <v>0</v>
      </c>
      <c r="G196" s="45">
        <v>3842.4937499999996</v>
      </c>
      <c r="H196" s="32">
        <v>42095</v>
      </c>
      <c r="I196" s="36">
        <v>42095</v>
      </c>
    </row>
    <row r="197" spans="1:9" ht="14.5" thickBot="1" x14ac:dyDescent="0.35">
      <c r="A197" s="10">
        <v>1002</v>
      </c>
      <c r="B197" s="11" t="s">
        <v>206</v>
      </c>
      <c r="C197" s="29" t="s">
        <v>96</v>
      </c>
      <c r="D197" s="62">
        <v>4334.32</v>
      </c>
      <c r="E197" s="45">
        <v>270.89499999999998</v>
      </c>
      <c r="F197" s="55">
        <v>0</v>
      </c>
      <c r="G197" s="45">
        <v>4063.4249999999997</v>
      </c>
      <c r="H197" s="32">
        <v>40148</v>
      </c>
      <c r="I197" s="36">
        <v>40148</v>
      </c>
    </row>
    <row r="198" spans="1:9" ht="14.5" thickBot="1" x14ac:dyDescent="0.35">
      <c r="A198" s="10">
        <v>1248</v>
      </c>
      <c r="B198" s="11" t="s">
        <v>203</v>
      </c>
      <c r="C198" s="5" t="s">
        <v>183</v>
      </c>
      <c r="D198" s="62">
        <v>9819.26</v>
      </c>
      <c r="E198" s="45">
        <v>613.70375000000001</v>
      </c>
      <c r="F198" s="55">
        <v>0</v>
      </c>
      <c r="G198" s="45">
        <v>9205.5562499999996</v>
      </c>
      <c r="H198" s="32">
        <v>44593</v>
      </c>
      <c r="I198" s="36">
        <v>44593</v>
      </c>
    </row>
    <row r="199" spans="1:9" ht="14.5" thickBot="1" x14ac:dyDescent="0.35">
      <c r="A199" s="13">
        <v>1186</v>
      </c>
      <c r="B199" s="14" t="s">
        <v>205</v>
      </c>
      <c r="C199" s="42" t="s">
        <v>177</v>
      </c>
      <c r="D199" s="62">
        <v>3430.55</v>
      </c>
      <c r="E199" s="45">
        <v>214.40937500000001</v>
      </c>
      <c r="F199" s="55">
        <v>0</v>
      </c>
      <c r="G199" s="45">
        <v>3216.140625</v>
      </c>
      <c r="H199" s="32">
        <v>43525</v>
      </c>
      <c r="I199" s="36">
        <v>43525</v>
      </c>
    </row>
    <row r="200" spans="1:9" ht="14.5" thickBot="1" x14ac:dyDescent="0.35">
      <c r="A200" s="10">
        <v>1278</v>
      </c>
      <c r="B200" s="11" t="s">
        <v>202</v>
      </c>
      <c r="C200" s="5" t="s">
        <v>220</v>
      </c>
      <c r="D200" s="62">
        <v>4208.09</v>
      </c>
      <c r="E200" s="45">
        <v>263.00562500000001</v>
      </c>
      <c r="F200" s="55">
        <v>0</v>
      </c>
      <c r="G200" s="45">
        <v>3945.0843750000004</v>
      </c>
      <c r="H200" s="32">
        <v>44958</v>
      </c>
      <c r="I200" s="36">
        <v>44958</v>
      </c>
    </row>
    <row r="201" spans="1:9" ht="14.5" thickBot="1" x14ac:dyDescent="0.35">
      <c r="A201" s="10">
        <v>1010</v>
      </c>
      <c r="B201" s="11" t="s">
        <v>205</v>
      </c>
      <c r="C201" s="29" t="s">
        <v>97</v>
      </c>
      <c r="D201" s="62">
        <v>3872.84</v>
      </c>
      <c r="E201" s="45">
        <v>242.05250000000001</v>
      </c>
      <c r="F201" s="55">
        <v>0</v>
      </c>
      <c r="G201" s="45">
        <v>3630.7875000000004</v>
      </c>
      <c r="H201" s="32">
        <v>40148</v>
      </c>
      <c r="I201" s="36">
        <v>40148</v>
      </c>
    </row>
    <row r="202" spans="1:9" ht="14.5" thickBot="1" x14ac:dyDescent="0.35">
      <c r="A202" s="10">
        <v>1294</v>
      </c>
      <c r="B202" s="11" t="s">
        <v>199</v>
      </c>
      <c r="C202" s="5" t="s">
        <v>243</v>
      </c>
      <c r="D202" s="62">
        <v>2276.7199999999998</v>
      </c>
      <c r="E202" s="45">
        <v>142.29499999999999</v>
      </c>
      <c r="F202" s="55">
        <v>0</v>
      </c>
      <c r="G202" s="45">
        <v>2134.4249999999997</v>
      </c>
      <c r="H202" s="32">
        <v>45323</v>
      </c>
      <c r="I202" s="36">
        <v>45323</v>
      </c>
    </row>
    <row r="203" spans="1:9" ht="14.5" thickBot="1" x14ac:dyDescent="0.35">
      <c r="A203" s="10">
        <v>1226</v>
      </c>
      <c r="B203" s="11" t="s">
        <v>204</v>
      </c>
      <c r="C203" s="5" t="s">
        <v>163</v>
      </c>
      <c r="D203" s="62">
        <v>4241.16</v>
      </c>
      <c r="E203" s="45">
        <v>265.07249999999999</v>
      </c>
      <c r="F203" s="55">
        <v>0</v>
      </c>
      <c r="G203" s="45">
        <v>3976.0874999999996</v>
      </c>
      <c r="H203" s="32">
        <v>44270</v>
      </c>
      <c r="I203" s="36">
        <v>44270</v>
      </c>
    </row>
    <row r="204" spans="1:9" ht="14.5" thickBot="1" x14ac:dyDescent="0.35">
      <c r="A204" s="10">
        <v>1236</v>
      </c>
      <c r="B204" s="11" t="s">
        <v>201</v>
      </c>
      <c r="C204" s="5" t="s">
        <v>171</v>
      </c>
      <c r="D204" s="62">
        <v>2079.35</v>
      </c>
      <c r="E204" s="45">
        <v>129.95937499999999</v>
      </c>
      <c r="F204" s="55">
        <v>0</v>
      </c>
      <c r="G204" s="45">
        <v>1949.390625</v>
      </c>
      <c r="H204" s="32">
        <v>44270</v>
      </c>
      <c r="I204" s="36">
        <v>44270</v>
      </c>
    </row>
    <row r="205" spans="1:9" ht="14.5" thickBot="1" x14ac:dyDescent="0.35">
      <c r="A205" s="10">
        <v>1059</v>
      </c>
      <c r="B205" s="11" t="s">
        <v>200</v>
      </c>
      <c r="C205" s="29" t="s">
        <v>98</v>
      </c>
      <c r="D205" s="62">
        <v>3574.17</v>
      </c>
      <c r="E205" s="45">
        <v>223.385625</v>
      </c>
      <c r="F205" s="55">
        <v>0</v>
      </c>
      <c r="G205" s="45">
        <v>3350.7843750000002</v>
      </c>
      <c r="H205" s="32">
        <v>41030</v>
      </c>
      <c r="I205" s="36">
        <v>41030</v>
      </c>
    </row>
    <row r="206" spans="1:9" ht="14.5" thickBot="1" x14ac:dyDescent="0.35">
      <c r="A206" s="10">
        <v>1048</v>
      </c>
      <c r="B206" s="11" t="s">
        <v>197</v>
      </c>
      <c r="C206" s="29" t="s">
        <v>99</v>
      </c>
      <c r="D206" s="62">
        <v>12466.93</v>
      </c>
      <c r="E206" s="45">
        <v>779.18312500000002</v>
      </c>
      <c r="F206" s="55">
        <v>0</v>
      </c>
      <c r="G206" s="45">
        <v>11687.746875000001</v>
      </c>
      <c r="H206" s="32">
        <v>41730</v>
      </c>
      <c r="I206" s="36">
        <v>41730</v>
      </c>
    </row>
    <row r="207" spans="1:9" ht="14.5" thickBot="1" x14ac:dyDescent="0.35">
      <c r="A207" s="10">
        <v>1102</v>
      </c>
      <c r="B207" s="11" t="s">
        <v>203</v>
      </c>
      <c r="C207" s="29" t="s">
        <v>100</v>
      </c>
      <c r="D207" s="62">
        <v>4551.8599999999997</v>
      </c>
      <c r="E207" s="45">
        <v>284.49124999999998</v>
      </c>
      <c r="F207" s="55">
        <v>0</v>
      </c>
      <c r="G207" s="45">
        <v>4267.3687499999996</v>
      </c>
      <c r="H207" s="32">
        <v>41306</v>
      </c>
      <c r="I207" s="36">
        <v>41306</v>
      </c>
    </row>
    <row r="208" spans="1:9" ht="14.5" thickBot="1" x14ac:dyDescent="0.35">
      <c r="A208" s="10">
        <v>1069</v>
      </c>
      <c r="B208" s="11" t="s">
        <v>204</v>
      </c>
      <c r="C208" s="29" t="s">
        <v>101</v>
      </c>
      <c r="D208" s="62">
        <v>2635.92</v>
      </c>
      <c r="E208" s="45">
        <v>164.745</v>
      </c>
      <c r="F208" s="55">
        <v>0</v>
      </c>
      <c r="G208" s="45">
        <v>2471.1750000000002</v>
      </c>
      <c r="H208" s="32">
        <v>40909</v>
      </c>
      <c r="I208" s="36">
        <v>40909</v>
      </c>
    </row>
    <row r="209" spans="1:9" ht="14.5" thickBot="1" x14ac:dyDescent="0.35">
      <c r="A209" s="10">
        <v>1026</v>
      </c>
      <c r="B209" s="11" t="s">
        <v>197</v>
      </c>
      <c r="C209" s="29" t="s">
        <v>103</v>
      </c>
      <c r="D209" s="62">
        <v>4705.03</v>
      </c>
      <c r="E209" s="45">
        <v>294.06437499999998</v>
      </c>
      <c r="F209" s="55">
        <v>0</v>
      </c>
      <c r="G209" s="45">
        <v>4410.9656249999998</v>
      </c>
      <c r="H209" s="32">
        <v>40148</v>
      </c>
      <c r="I209" s="36">
        <v>40148</v>
      </c>
    </row>
    <row r="210" spans="1:9" ht="14.5" thickBot="1" x14ac:dyDescent="0.35">
      <c r="A210" s="10">
        <v>1156</v>
      </c>
      <c r="B210" s="11" t="s">
        <v>200</v>
      </c>
      <c r="C210" s="29" t="s">
        <v>259</v>
      </c>
      <c r="D210" s="62">
        <v>12777.88</v>
      </c>
      <c r="E210" s="45">
        <v>798.61749999999995</v>
      </c>
      <c r="F210" s="55">
        <v>0</v>
      </c>
      <c r="G210" s="45">
        <v>11979.262499999999</v>
      </c>
      <c r="H210" s="32">
        <v>42401</v>
      </c>
      <c r="I210" s="36">
        <v>42401</v>
      </c>
    </row>
    <row r="211" spans="1:9" ht="14.5" thickBot="1" x14ac:dyDescent="0.35">
      <c r="A211" s="10">
        <v>1286</v>
      </c>
      <c r="B211" s="11" t="s">
        <v>200</v>
      </c>
      <c r="C211" s="5" t="s">
        <v>227</v>
      </c>
      <c r="D211" s="62">
        <v>652.42999999999995</v>
      </c>
      <c r="E211" s="45">
        <v>40.776874999999997</v>
      </c>
      <c r="F211" s="55">
        <v>0</v>
      </c>
      <c r="G211" s="45">
        <v>611.65312499999993</v>
      </c>
      <c r="H211" s="32">
        <v>44958</v>
      </c>
      <c r="I211" s="36">
        <v>44958</v>
      </c>
    </row>
    <row r="212" spans="1:9" ht="14.5" thickBot="1" x14ac:dyDescent="0.35">
      <c r="A212" s="10">
        <v>1146</v>
      </c>
      <c r="B212" s="11" t="s">
        <v>205</v>
      </c>
      <c r="C212" s="29" t="s">
        <v>104</v>
      </c>
      <c r="D212" s="62">
        <v>2902.76</v>
      </c>
      <c r="E212" s="45">
        <v>181.42250000000001</v>
      </c>
      <c r="F212" s="55">
        <v>0</v>
      </c>
      <c r="G212" s="45">
        <v>2721.3375000000001</v>
      </c>
      <c r="H212" s="32">
        <v>42036</v>
      </c>
      <c r="I212" s="36">
        <v>42036</v>
      </c>
    </row>
    <row r="213" spans="1:9" ht="14.5" thickBot="1" x14ac:dyDescent="0.35">
      <c r="A213" s="10">
        <v>1024</v>
      </c>
      <c r="B213" s="11" t="s">
        <v>197</v>
      </c>
      <c r="C213" s="29" t="s">
        <v>105</v>
      </c>
      <c r="D213" s="62">
        <v>22068.05</v>
      </c>
      <c r="E213" s="45">
        <v>1379.253125</v>
      </c>
      <c r="F213" s="55">
        <v>0</v>
      </c>
      <c r="G213" s="45">
        <v>20688.796875</v>
      </c>
      <c r="H213" s="32">
        <v>40148</v>
      </c>
      <c r="I213" s="36">
        <v>40148</v>
      </c>
    </row>
    <row r="214" spans="1:9" ht="14.5" thickBot="1" x14ac:dyDescent="0.35">
      <c r="A214" s="10">
        <v>1331</v>
      </c>
      <c r="B214" s="11" t="s">
        <v>207</v>
      </c>
      <c r="C214" s="29" t="s">
        <v>299</v>
      </c>
      <c r="D214" s="62">
        <v>1468.24</v>
      </c>
      <c r="E214" s="45">
        <v>91.765000000000001</v>
      </c>
      <c r="F214" s="55">
        <v>0</v>
      </c>
      <c r="G214" s="45">
        <v>1376.4749999999999</v>
      </c>
      <c r="H214" s="32"/>
      <c r="I214" s="36">
        <v>46054</v>
      </c>
    </row>
    <row r="215" spans="1:9" ht="14.5" thickBot="1" x14ac:dyDescent="0.35">
      <c r="A215" s="10">
        <v>1107</v>
      </c>
      <c r="B215" s="11" t="s">
        <v>205</v>
      </c>
      <c r="C215" s="29" t="s">
        <v>106</v>
      </c>
      <c r="D215" s="62">
        <v>12306.51</v>
      </c>
      <c r="E215" s="45">
        <v>769.15687500000001</v>
      </c>
      <c r="F215" s="55">
        <v>0</v>
      </c>
      <c r="G215" s="45">
        <v>11537.353125</v>
      </c>
      <c r="H215" s="32">
        <v>41306</v>
      </c>
      <c r="I215" s="36">
        <v>41306</v>
      </c>
    </row>
    <row r="216" spans="1:9" ht="14.5" thickBot="1" x14ac:dyDescent="0.35">
      <c r="A216" s="10">
        <v>1257</v>
      </c>
      <c r="B216" s="11" t="s">
        <v>197</v>
      </c>
      <c r="C216" s="5" t="s">
        <v>285</v>
      </c>
      <c r="D216" s="62">
        <v>516.11</v>
      </c>
      <c r="E216" s="45">
        <v>32.256875000000001</v>
      </c>
      <c r="F216" s="55">
        <v>0</v>
      </c>
      <c r="G216" s="45">
        <v>483.85312500000003</v>
      </c>
      <c r="H216" s="32">
        <v>44593</v>
      </c>
      <c r="I216" s="36">
        <v>44593</v>
      </c>
    </row>
    <row r="217" spans="1:9" ht="14.5" thickBot="1" x14ac:dyDescent="0.35">
      <c r="A217" s="10">
        <v>1153</v>
      </c>
      <c r="B217" s="11" t="s">
        <v>205</v>
      </c>
      <c r="C217" s="29" t="s">
        <v>107</v>
      </c>
      <c r="D217" s="62">
        <v>13250.3</v>
      </c>
      <c r="E217" s="45">
        <v>828.14374999999995</v>
      </c>
      <c r="F217" s="55">
        <v>0</v>
      </c>
      <c r="G217" s="45">
        <v>12422.15625</v>
      </c>
      <c r="H217" s="32">
        <v>42401</v>
      </c>
      <c r="I217" s="36">
        <v>42401</v>
      </c>
    </row>
    <row r="218" spans="1:9" ht="14.5" thickBot="1" x14ac:dyDescent="0.35">
      <c r="A218" s="10">
        <v>1039</v>
      </c>
      <c r="B218" s="11" t="s">
        <v>207</v>
      </c>
      <c r="C218" s="29" t="s">
        <v>108</v>
      </c>
      <c r="D218" s="62">
        <v>1238.8800000000001</v>
      </c>
      <c r="E218" s="45">
        <v>77.430000000000007</v>
      </c>
      <c r="F218" s="55">
        <v>0</v>
      </c>
      <c r="G218" s="45">
        <v>1161.45</v>
      </c>
      <c r="H218" s="32">
        <v>40148</v>
      </c>
      <c r="I218" s="36">
        <v>40148</v>
      </c>
    </row>
    <row r="219" spans="1:9" ht="14.5" thickBot="1" x14ac:dyDescent="0.35">
      <c r="A219" s="10">
        <v>1181</v>
      </c>
      <c r="B219" s="11" t="s">
        <v>203</v>
      </c>
      <c r="C219" s="29" t="s">
        <v>109</v>
      </c>
      <c r="D219" s="62">
        <v>8517.07</v>
      </c>
      <c r="E219" s="45">
        <v>532.31687499999998</v>
      </c>
      <c r="F219" s="55">
        <v>0</v>
      </c>
      <c r="G219" s="45">
        <v>7984.7531249999993</v>
      </c>
      <c r="H219" s="32">
        <v>43525</v>
      </c>
      <c r="I219" s="36">
        <v>43525</v>
      </c>
    </row>
    <row r="220" spans="1:9" ht="14.5" thickBot="1" x14ac:dyDescent="0.35">
      <c r="A220" s="10">
        <v>1249</v>
      </c>
      <c r="B220" s="15" t="s">
        <v>203</v>
      </c>
      <c r="C220" s="5" t="s">
        <v>184</v>
      </c>
      <c r="D220" s="62">
        <v>4116.29</v>
      </c>
      <c r="E220" s="45">
        <v>257.268125</v>
      </c>
      <c r="F220" s="55">
        <v>0</v>
      </c>
      <c r="G220" s="45">
        <v>3859.0218749999999</v>
      </c>
      <c r="H220" s="32">
        <v>44593</v>
      </c>
      <c r="I220" s="36">
        <v>44593</v>
      </c>
    </row>
    <row r="221" spans="1:9" ht="14.5" thickBot="1" x14ac:dyDescent="0.35">
      <c r="A221" s="10">
        <v>1055</v>
      </c>
      <c r="B221" s="11" t="s">
        <v>200</v>
      </c>
      <c r="C221" s="29" t="s">
        <v>110</v>
      </c>
      <c r="D221" s="62">
        <v>5722.38</v>
      </c>
      <c r="E221" s="45">
        <v>357.64875000000001</v>
      </c>
      <c r="F221" s="55">
        <v>0</v>
      </c>
      <c r="G221" s="45">
        <v>5364.7312499999998</v>
      </c>
      <c r="H221" s="32">
        <v>40269</v>
      </c>
      <c r="I221" s="36">
        <v>40269</v>
      </c>
    </row>
    <row r="222" spans="1:9" ht="14.5" thickBot="1" x14ac:dyDescent="0.35">
      <c r="A222" s="10">
        <v>1049</v>
      </c>
      <c r="B222" s="11" t="s">
        <v>199</v>
      </c>
      <c r="C222" s="29" t="s">
        <v>111</v>
      </c>
      <c r="D222" s="62">
        <v>4710.3999999999996</v>
      </c>
      <c r="E222" s="45">
        <v>294.39999999999998</v>
      </c>
      <c r="F222" s="55">
        <v>0</v>
      </c>
      <c r="G222" s="45">
        <v>4416</v>
      </c>
      <c r="H222" s="32">
        <v>41730</v>
      </c>
      <c r="I222" s="36">
        <v>41730</v>
      </c>
    </row>
    <row r="223" spans="1:9" ht="14.5" thickBot="1" x14ac:dyDescent="0.35">
      <c r="A223" s="10">
        <v>1279</v>
      </c>
      <c r="B223" s="11" t="s">
        <v>205</v>
      </c>
      <c r="C223" s="5" t="s">
        <v>221</v>
      </c>
      <c r="D223" s="62">
        <v>148.86000000000001</v>
      </c>
      <c r="E223" s="45">
        <v>9.3037500000000009</v>
      </c>
      <c r="F223" s="55">
        <v>0</v>
      </c>
      <c r="G223" s="45">
        <v>139.55625000000001</v>
      </c>
      <c r="H223" s="32">
        <v>44958</v>
      </c>
      <c r="I223" s="36">
        <v>44958</v>
      </c>
    </row>
    <row r="224" spans="1:9" ht="14.5" thickBot="1" x14ac:dyDescent="0.35">
      <c r="A224" s="10">
        <v>1288</v>
      </c>
      <c r="B224" s="11" t="s">
        <v>204</v>
      </c>
      <c r="C224" s="5" t="s">
        <v>254</v>
      </c>
      <c r="D224" s="62">
        <v>366.82</v>
      </c>
      <c r="E224" s="45">
        <v>22.92625</v>
      </c>
      <c r="F224" s="55">
        <v>0</v>
      </c>
      <c r="G224" s="45">
        <v>343.89375000000001</v>
      </c>
      <c r="H224" s="32">
        <v>45323</v>
      </c>
      <c r="I224" s="36">
        <v>45323</v>
      </c>
    </row>
    <row r="225" spans="1:9" ht="14.5" thickBot="1" x14ac:dyDescent="0.35">
      <c r="A225" s="10">
        <v>1237</v>
      </c>
      <c r="B225" s="11" t="s">
        <v>201</v>
      </c>
      <c r="C225" s="5" t="s">
        <v>172</v>
      </c>
      <c r="D225" s="62">
        <v>347.07</v>
      </c>
      <c r="E225" s="45">
        <v>21.691875</v>
      </c>
      <c r="F225" s="55">
        <v>0</v>
      </c>
      <c r="G225" s="45">
        <v>325.37812500000001</v>
      </c>
      <c r="H225" s="32">
        <v>44270</v>
      </c>
      <c r="I225" s="36">
        <v>44270</v>
      </c>
    </row>
    <row r="226" spans="1:9" ht="14.5" thickBot="1" x14ac:dyDescent="0.35">
      <c r="A226" s="10">
        <v>1112</v>
      </c>
      <c r="B226" s="11" t="s">
        <v>203</v>
      </c>
      <c r="C226" s="29" t="s">
        <v>112</v>
      </c>
      <c r="D226" s="62">
        <v>8015.91</v>
      </c>
      <c r="E226" s="45">
        <v>500.99437499999999</v>
      </c>
      <c r="F226" s="55">
        <v>0</v>
      </c>
      <c r="G226" s="45">
        <v>7514.9156249999996</v>
      </c>
      <c r="H226" s="32">
        <v>41306</v>
      </c>
      <c r="I226" s="36">
        <v>41306</v>
      </c>
    </row>
    <row r="227" spans="1:9" ht="14.5" thickBot="1" x14ac:dyDescent="0.35">
      <c r="A227" s="10">
        <v>1165</v>
      </c>
      <c r="B227" s="11" t="s">
        <v>203</v>
      </c>
      <c r="C227" s="29" t="s">
        <v>113</v>
      </c>
      <c r="D227" s="62">
        <v>4413.46</v>
      </c>
      <c r="E227" s="45">
        <v>275.84125</v>
      </c>
      <c r="F227" s="55">
        <v>0</v>
      </c>
      <c r="G227" s="45">
        <v>4137.6187499999996</v>
      </c>
      <c r="H227" s="32">
        <v>42767</v>
      </c>
      <c r="I227" s="36">
        <v>42767</v>
      </c>
    </row>
    <row r="228" spans="1:9" ht="14.5" thickBot="1" x14ac:dyDescent="0.35">
      <c r="A228" s="10">
        <v>1268</v>
      </c>
      <c r="B228" s="11" t="s">
        <v>199</v>
      </c>
      <c r="C228" s="5" t="s">
        <v>211</v>
      </c>
      <c r="D228" s="62">
        <v>578.26</v>
      </c>
      <c r="E228" s="45">
        <v>36.141249999999999</v>
      </c>
      <c r="F228" s="55">
        <v>0</v>
      </c>
      <c r="G228" s="45">
        <v>542.11874999999998</v>
      </c>
      <c r="H228" s="32">
        <v>44958</v>
      </c>
      <c r="I228" s="36">
        <v>44958</v>
      </c>
    </row>
    <row r="229" spans="1:9" ht="14.5" thickBot="1" x14ac:dyDescent="0.35">
      <c r="A229" s="10">
        <v>1222</v>
      </c>
      <c r="B229" s="11" t="s">
        <v>205</v>
      </c>
      <c r="C229" s="5" t="s">
        <v>159</v>
      </c>
      <c r="D229" s="62">
        <v>3005.51</v>
      </c>
      <c r="E229" s="45">
        <v>187.84437500000001</v>
      </c>
      <c r="F229" s="55">
        <v>0</v>
      </c>
      <c r="G229" s="45">
        <v>2817.6656250000001</v>
      </c>
      <c r="H229" s="32">
        <v>44270</v>
      </c>
      <c r="I229" s="36">
        <v>44270</v>
      </c>
    </row>
    <row r="230" spans="1:9" ht="14.5" thickBot="1" x14ac:dyDescent="0.35">
      <c r="A230" s="10">
        <v>1280</v>
      </c>
      <c r="B230" s="11" t="s">
        <v>197</v>
      </c>
      <c r="C230" s="5" t="s">
        <v>222</v>
      </c>
      <c r="D230" s="62">
        <v>477.73</v>
      </c>
      <c r="E230" s="45">
        <v>29.858125000000001</v>
      </c>
      <c r="F230" s="55">
        <v>0</v>
      </c>
      <c r="G230" s="45">
        <v>447.87187500000005</v>
      </c>
      <c r="H230" s="32">
        <v>44958</v>
      </c>
      <c r="I230" s="36">
        <v>44958</v>
      </c>
    </row>
    <row r="231" spans="1:9" ht="14.5" thickBot="1" x14ac:dyDescent="0.35">
      <c r="A231" s="10">
        <v>1296</v>
      </c>
      <c r="B231" s="11" t="s">
        <v>197</v>
      </c>
      <c r="C231" s="5" t="s">
        <v>245</v>
      </c>
      <c r="D231" s="62">
        <v>4694.84</v>
      </c>
      <c r="E231" s="45">
        <v>293.42750000000001</v>
      </c>
      <c r="F231" s="55">
        <v>0</v>
      </c>
      <c r="G231" s="45">
        <v>4401.4125000000004</v>
      </c>
      <c r="H231" s="32">
        <v>45323</v>
      </c>
      <c r="I231" s="36">
        <v>45323</v>
      </c>
    </row>
    <row r="232" spans="1:9" ht="14.5" thickBot="1" x14ac:dyDescent="0.35">
      <c r="A232" s="10">
        <v>1152</v>
      </c>
      <c r="B232" s="11" t="s">
        <v>205</v>
      </c>
      <c r="C232" s="29" t="s">
        <v>232</v>
      </c>
      <c r="D232" s="62">
        <v>4991.78</v>
      </c>
      <c r="E232" s="45">
        <v>311.98624999999998</v>
      </c>
      <c r="F232" s="55">
        <v>0</v>
      </c>
      <c r="G232" s="45">
        <v>4679.7937499999998</v>
      </c>
      <c r="H232" s="32">
        <v>42401</v>
      </c>
      <c r="I232" s="36">
        <v>42401</v>
      </c>
    </row>
    <row r="233" spans="1:9" ht="14.5" thickBot="1" x14ac:dyDescent="0.35">
      <c r="A233" s="10">
        <v>1219</v>
      </c>
      <c r="B233" s="11" t="s">
        <v>205</v>
      </c>
      <c r="C233" s="5" t="s">
        <v>157</v>
      </c>
      <c r="D233" s="62">
        <v>639.37</v>
      </c>
      <c r="E233" s="45">
        <v>39.960625</v>
      </c>
      <c r="F233" s="55">
        <v>0</v>
      </c>
      <c r="G233" s="45">
        <v>599.40937499999995</v>
      </c>
      <c r="H233" s="32">
        <v>44270</v>
      </c>
      <c r="I233" s="36">
        <v>44270</v>
      </c>
    </row>
    <row r="234" spans="1:9" ht="14.5" thickBot="1" x14ac:dyDescent="0.35">
      <c r="A234" s="16">
        <v>1316</v>
      </c>
      <c r="B234" s="11" t="s">
        <v>202</v>
      </c>
      <c r="C234" s="38" t="s">
        <v>274</v>
      </c>
      <c r="D234" s="62">
        <v>4329.1099999999997</v>
      </c>
      <c r="E234" s="45">
        <v>270.56937499999998</v>
      </c>
      <c r="F234" s="55">
        <v>0</v>
      </c>
      <c r="G234" s="45">
        <v>4058.5406249999996</v>
      </c>
      <c r="H234" s="32"/>
      <c r="I234" s="36">
        <v>45717</v>
      </c>
    </row>
    <row r="235" spans="1:9" ht="14.5" thickBot="1" x14ac:dyDescent="0.35">
      <c r="A235" s="12">
        <v>1076</v>
      </c>
      <c r="B235" s="11" t="s">
        <v>205</v>
      </c>
      <c r="C235" s="29" t="s">
        <v>114</v>
      </c>
      <c r="D235" s="62">
        <v>4733.74</v>
      </c>
      <c r="E235" s="45">
        <v>295.85874999999999</v>
      </c>
      <c r="F235" s="55">
        <v>0</v>
      </c>
      <c r="G235" s="45">
        <v>4437.8812499999995</v>
      </c>
      <c r="H235" s="32">
        <v>40909</v>
      </c>
      <c r="I235" s="36">
        <v>40909</v>
      </c>
    </row>
    <row r="236" spans="1:9" ht="14.5" thickBot="1" x14ac:dyDescent="0.35">
      <c r="A236" s="10">
        <v>1242</v>
      </c>
      <c r="B236" s="15" t="s">
        <v>207</v>
      </c>
      <c r="C236" s="5" t="s">
        <v>176</v>
      </c>
      <c r="D236" s="62">
        <v>464.78</v>
      </c>
      <c r="E236" s="45">
        <v>29.048749999999998</v>
      </c>
      <c r="F236" s="55">
        <v>0</v>
      </c>
      <c r="G236" s="45">
        <v>435.73124999999999</v>
      </c>
      <c r="H236" s="32">
        <v>44270</v>
      </c>
      <c r="I236" s="36">
        <v>44270</v>
      </c>
    </row>
    <row r="237" spans="1:9" ht="14.5" thickBot="1" x14ac:dyDescent="0.35">
      <c r="A237" s="10">
        <v>1224</v>
      </c>
      <c r="B237" s="15" t="s">
        <v>204</v>
      </c>
      <c r="C237" s="5" t="s">
        <v>161</v>
      </c>
      <c r="D237" s="62">
        <v>778.68</v>
      </c>
      <c r="E237" s="45">
        <v>48.667499999999997</v>
      </c>
      <c r="F237" s="55">
        <v>0</v>
      </c>
      <c r="G237" s="45">
        <v>730.01249999999993</v>
      </c>
      <c r="H237" s="32">
        <v>44270</v>
      </c>
      <c r="I237" s="36">
        <v>44270</v>
      </c>
    </row>
    <row r="238" spans="1:9" ht="14.5" thickBot="1" x14ac:dyDescent="0.35">
      <c r="A238" s="10">
        <v>1074</v>
      </c>
      <c r="B238" s="15" t="s">
        <v>200</v>
      </c>
      <c r="C238" s="29" t="s">
        <v>258</v>
      </c>
      <c r="D238" s="62">
        <v>5672.04</v>
      </c>
      <c r="E238" s="45">
        <v>354.5025</v>
      </c>
      <c r="F238" s="55">
        <v>0</v>
      </c>
      <c r="G238" s="45">
        <v>5317.5375000000004</v>
      </c>
      <c r="H238" s="32">
        <v>40909</v>
      </c>
      <c r="I238" s="36">
        <v>40909</v>
      </c>
    </row>
    <row r="239" spans="1:9" ht="14.5" thickBot="1" x14ac:dyDescent="0.35">
      <c r="A239" s="10">
        <v>1133</v>
      </c>
      <c r="B239" s="15" t="s">
        <v>205</v>
      </c>
      <c r="C239" s="29" t="s">
        <v>115</v>
      </c>
      <c r="D239" s="62">
        <v>61886.69</v>
      </c>
      <c r="E239" s="45">
        <v>3867.9181250000001</v>
      </c>
      <c r="F239" s="55">
        <v>0</v>
      </c>
      <c r="G239" s="45">
        <v>58018.771875000006</v>
      </c>
      <c r="H239" s="32">
        <v>42248</v>
      </c>
      <c r="I239" s="36">
        <v>42248</v>
      </c>
    </row>
    <row r="240" spans="1:9" ht="14.5" thickBot="1" x14ac:dyDescent="0.35">
      <c r="A240" s="10">
        <v>1023</v>
      </c>
      <c r="B240" s="11" t="s">
        <v>203</v>
      </c>
      <c r="C240" s="29" t="s">
        <v>116</v>
      </c>
      <c r="D240" s="62">
        <v>20004.48</v>
      </c>
      <c r="E240" s="45">
        <v>1250.28</v>
      </c>
      <c r="F240" s="55">
        <v>0</v>
      </c>
      <c r="G240" s="45">
        <v>18754.2</v>
      </c>
      <c r="H240" s="32">
        <v>40148</v>
      </c>
      <c r="I240" s="36">
        <v>40148</v>
      </c>
    </row>
    <row r="241" spans="1:9" ht="14.5" thickBot="1" x14ac:dyDescent="0.35">
      <c r="A241" s="10">
        <v>1041</v>
      </c>
      <c r="B241" s="11" t="s">
        <v>205</v>
      </c>
      <c r="C241" s="29" t="s">
        <v>117</v>
      </c>
      <c r="D241" s="62">
        <v>4361.57</v>
      </c>
      <c r="E241" s="45">
        <v>272.59812499999998</v>
      </c>
      <c r="F241" s="55">
        <v>0</v>
      </c>
      <c r="G241" s="45">
        <v>4088.9718749999997</v>
      </c>
      <c r="H241" s="32">
        <v>40148</v>
      </c>
      <c r="I241" s="36">
        <v>40148</v>
      </c>
    </row>
    <row r="242" spans="1:9" ht="14.5" thickBot="1" x14ac:dyDescent="0.35">
      <c r="A242" s="10">
        <v>1322</v>
      </c>
      <c r="B242" s="11" t="s">
        <v>202</v>
      </c>
      <c r="C242" s="29" t="s">
        <v>290</v>
      </c>
      <c r="D242" s="62">
        <v>3203.12</v>
      </c>
      <c r="E242" s="45">
        <v>200.19499999999999</v>
      </c>
      <c r="F242" s="55">
        <v>0</v>
      </c>
      <c r="G242" s="45">
        <v>3002.9249999999997</v>
      </c>
      <c r="H242" s="32"/>
      <c r="I242" s="36">
        <v>46054</v>
      </c>
    </row>
    <row r="243" spans="1:9" ht="14.5" thickBot="1" x14ac:dyDescent="0.35">
      <c r="A243" s="10">
        <v>1065</v>
      </c>
      <c r="B243" s="15" t="s">
        <v>200</v>
      </c>
      <c r="C243" s="29" t="s">
        <v>118</v>
      </c>
      <c r="D243" s="62">
        <v>3949.47</v>
      </c>
      <c r="E243" s="45">
        <v>246.84187499999999</v>
      </c>
      <c r="F243" s="55">
        <v>0</v>
      </c>
      <c r="G243" s="45">
        <v>3702.6281249999997</v>
      </c>
      <c r="H243" s="32">
        <v>40391</v>
      </c>
      <c r="I243" s="36">
        <v>40391</v>
      </c>
    </row>
    <row r="244" spans="1:9" ht="14.5" thickBot="1" x14ac:dyDescent="0.35">
      <c r="A244" s="10">
        <v>1233</v>
      </c>
      <c r="B244" s="11" t="s">
        <v>203</v>
      </c>
      <c r="C244" s="5" t="s">
        <v>168</v>
      </c>
      <c r="D244" s="62">
        <v>814.18</v>
      </c>
      <c r="E244" s="45">
        <v>50.886249999999997</v>
      </c>
      <c r="F244" s="55">
        <v>0</v>
      </c>
      <c r="G244" s="45">
        <v>763.29374999999993</v>
      </c>
      <c r="H244" s="32">
        <v>44270</v>
      </c>
      <c r="I244" s="36">
        <v>44270</v>
      </c>
    </row>
    <row r="245" spans="1:9" ht="14.5" thickBot="1" x14ac:dyDescent="0.35">
      <c r="A245" s="10">
        <v>1058</v>
      </c>
      <c r="B245" s="11" t="s">
        <v>205</v>
      </c>
      <c r="C245" s="29" t="s">
        <v>119</v>
      </c>
      <c r="D245" s="62">
        <v>9887.41</v>
      </c>
      <c r="E245" s="45">
        <v>617.96312499999999</v>
      </c>
      <c r="F245" s="55">
        <v>0</v>
      </c>
      <c r="G245" s="45">
        <v>9269.4468749999996</v>
      </c>
      <c r="H245" s="32">
        <v>40148</v>
      </c>
      <c r="I245" s="36">
        <v>40148</v>
      </c>
    </row>
    <row r="246" spans="1:9" ht="14.5" thickBot="1" x14ac:dyDescent="0.35">
      <c r="A246" s="10">
        <v>1295</v>
      </c>
      <c r="B246" s="11" t="s">
        <v>197</v>
      </c>
      <c r="C246" s="5" t="s">
        <v>244</v>
      </c>
      <c r="D246" s="62">
        <v>6540.9</v>
      </c>
      <c r="E246" s="45">
        <v>408.80624999999998</v>
      </c>
      <c r="F246" s="55">
        <v>0</v>
      </c>
      <c r="G246" s="45">
        <v>6132.09375</v>
      </c>
      <c r="H246" s="32">
        <v>45323</v>
      </c>
      <c r="I246" s="36">
        <v>45323</v>
      </c>
    </row>
    <row r="247" spans="1:9" ht="14.5" thickBot="1" x14ac:dyDescent="0.35">
      <c r="A247" s="10">
        <v>1053</v>
      </c>
      <c r="B247" s="11" t="s">
        <v>203</v>
      </c>
      <c r="C247" s="29" t="s">
        <v>120</v>
      </c>
      <c r="D247" s="62">
        <v>671.02</v>
      </c>
      <c r="E247" s="45">
        <v>41.938749999999999</v>
      </c>
      <c r="F247" s="55">
        <v>0</v>
      </c>
      <c r="G247" s="45">
        <v>1.249999999913598E-3</v>
      </c>
      <c r="H247" s="32">
        <v>40148</v>
      </c>
      <c r="I247" s="36">
        <v>40148</v>
      </c>
    </row>
    <row r="248" spans="1:9" ht="14.5" thickBot="1" x14ac:dyDescent="0.35">
      <c r="A248" s="10">
        <v>1093</v>
      </c>
      <c r="B248" s="11" t="s">
        <v>204</v>
      </c>
      <c r="C248" s="29" t="s">
        <v>281</v>
      </c>
      <c r="D248" s="62">
        <v>3138.12</v>
      </c>
      <c r="E248" s="45">
        <v>196.13249999999999</v>
      </c>
      <c r="F248" s="55">
        <v>0</v>
      </c>
      <c r="G248" s="45">
        <v>2941.9874999999997</v>
      </c>
      <c r="H248" s="32">
        <v>40909</v>
      </c>
      <c r="I248" s="36">
        <v>40909</v>
      </c>
    </row>
    <row r="249" spans="1:9" ht="14.5" thickBot="1" x14ac:dyDescent="0.35">
      <c r="A249" s="10">
        <v>1033</v>
      </c>
      <c r="B249" s="11" t="s">
        <v>199</v>
      </c>
      <c r="C249" s="29" t="s">
        <v>121</v>
      </c>
      <c r="D249" s="62">
        <v>6744.96</v>
      </c>
      <c r="E249" s="45">
        <v>421.56</v>
      </c>
      <c r="F249" s="55">
        <v>0</v>
      </c>
      <c r="G249" s="45">
        <v>6323.4</v>
      </c>
      <c r="H249" s="32">
        <v>40148</v>
      </c>
      <c r="I249" s="36">
        <v>40148</v>
      </c>
    </row>
    <row r="250" spans="1:9" ht="14.5" thickBot="1" x14ac:dyDescent="0.35">
      <c r="A250" s="10">
        <v>1154</v>
      </c>
      <c r="B250" s="11" t="s">
        <v>205</v>
      </c>
      <c r="C250" s="29" t="s">
        <v>122</v>
      </c>
      <c r="D250" s="62">
        <v>7510.8</v>
      </c>
      <c r="E250" s="45">
        <v>469.42500000000001</v>
      </c>
      <c r="F250" s="55">
        <v>0</v>
      </c>
      <c r="G250" s="45">
        <v>7041.375</v>
      </c>
      <c r="H250" s="32">
        <v>42401</v>
      </c>
      <c r="I250" s="36">
        <v>42401</v>
      </c>
    </row>
    <row r="251" spans="1:9" ht="14.5" thickBot="1" x14ac:dyDescent="0.35">
      <c r="A251" s="10">
        <v>1123</v>
      </c>
      <c r="B251" s="11" t="s">
        <v>199</v>
      </c>
      <c r="C251" s="29" t="s">
        <v>123</v>
      </c>
      <c r="D251" s="62">
        <v>4234.13</v>
      </c>
      <c r="E251" s="45">
        <v>264.63312500000001</v>
      </c>
      <c r="F251" s="55">
        <v>0</v>
      </c>
      <c r="G251" s="45">
        <v>3969.4968750000003</v>
      </c>
      <c r="H251" s="32">
        <v>41730</v>
      </c>
      <c r="I251" s="36">
        <v>41730</v>
      </c>
    </row>
    <row r="252" spans="1:9" ht="14.5" thickBot="1" x14ac:dyDescent="0.35">
      <c r="A252" s="10">
        <v>1332</v>
      </c>
      <c r="B252" s="11" t="s">
        <v>202</v>
      </c>
      <c r="C252" s="29" t="s">
        <v>300</v>
      </c>
      <c r="D252" s="62">
        <v>3204.42</v>
      </c>
      <c r="E252" s="45">
        <v>200.27625</v>
      </c>
      <c r="F252" s="55">
        <v>0</v>
      </c>
      <c r="G252" s="45">
        <v>3004.1437500000002</v>
      </c>
      <c r="H252" s="32"/>
      <c r="I252" s="36">
        <v>46054</v>
      </c>
    </row>
    <row r="253" spans="1:9" ht="14.5" thickBot="1" x14ac:dyDescent="0.35">
      <c r="A253" s="10">
        <v>1300</v>
      </c>
      <c r="B253" s="11" t="s">
        <v>199</v>
      </c>
      <c r="C253" s="5" t="s">
        <v>249</v>
      </c>
      <c r="D253" s="62">
        <v>225.25</v>
      </c>
      <c r="E253" s="45">
        <v>14.078125</v>
      </c>
      <c r="F253" s="55">
        <v>0</v>
      </c>
      <c r="G253" s="45">
        <v>211.171875</v>
      </c>
      <c r="H253" s="32">
        <v>45323</v>
      </c>
      <c r="I253" s="36">
        <v>45323</v>
      </c>
    </row>
    <row r="254" spans="1:9" ht="14.5" thickBot="1" x14ac:dyDescent="0.35">
      <c r="A254" s="10">
        <v>1128</v>
      </c>
      <c r="B254" s="11" t="s">
        <v>200</v>
      </c>
      <c r="C254" s="29" t="s">
        <v>124</v>
      </c>
      <c r="D254" s="62">
        <v>3508.32</v>
      </c>
      <c r="E254" s="45">
        <v>219.27</v>
      </c>
      <c r="F254" s="55">
        <v>0</v>
      </c>
      <c r="G254" s="45">
        <v>3289.05</v>
      </c>
      <c r="H254" s="32">
        <v>41730</v>
      </c>
      <c r="I254" s="36">
        <v>41730</v>
      </c>
    </row>
    <row r="255" spans="1:9" ht="14.5" thickBot="1" x14ac:dyDescent="0.35">
      <c r="A255" s="10">
        <v>1289</v>
      </c>
      <c r="B255" s="11" t="s">
        <v>206</v>
      </c>
      <c r="C255" s="5" t="s">
        <v>238</v>
      </c>
      <c r="D255" s="62">
        <v>398.94</v>
      </c>
      <c r="E255" s="45">
        <v>24.93375</v>
      </c>
      <c r="F255" s="55">
        <v>0</v>
      </c>
      <c r="G255" s="45">
        <v>374.00625000000002</v>
      </c>
      <c r="H255" s="32">
        <v>45323</v>
      </c>
      <c r="I255" s="36">
        <v>45323</v>
      </c>
    </row>
    <row r="256" spans="1:9" ht="14.5" thickBot="1" x14ac:dyDescent="0.35">
      <c r="A256" s="10">
        <v>1046</v>
      </c>
      <c r="B256" s="11" t="s">
        <v>200</v>
      </c>
      <c r="C256" s="29" t="s">
        <v>125</v>
      </c>
      <c r="D256" s="62">
        <v>4176.8100000000004</v>
      </c>
      <c r="E256" s="45">
        <v>261.05062500000003</v>
      </c>
      <c r="F256" s="55">
        <v>0</v>
      </c>
      <c r="G256" s="45">
        <v>3915.7593750000005</v>
      </c>
      <c r="H256" s="32">
        <v>40238</v>
      </c>
      <c r="I256" s="36">
        <v>40238</v>
      </c>
    </row>
    <row r="257" spans="1:9" ht="14.5" thickBot="1" x14ac:dyDescent="0.35">
      <c r="A257" s="10">
        <v>1175</v>
      </c>
      <c r="B257" s="11" t="s">
        <v>205</v>
      </c>
      <c r="C257" s="29" t="s">
        <v>126</v>
      </c>
      <c r="D257" s="62">
        <v>4503.03</v>
      </c>
      <c r="E257" s="45">
        <v>281.43937499999998</v>
      </c>
      <c r="F257" s="55">
        <v>0</v>
      </c>
      <c r="G257" s="45">
        <v>4221.5906249999998</v>
      </c>
      <c r="H257" s="32">
        <v>43132</v>
      </c>
      <c r="I257" s="36">
        <v>43132</v>
      </c>
    </row>
    <row r="258" spans="1:9" ht="14.5" thickBot="1" x14ac:dyDescent="0.35">
      <c r="A258" s="10">
        <v>1083</v>
      </c>
      <c r="B258" s="11" t="s">
        <v>204</v>
      </c>
      <c r="C258" s="29" t="s">
        <v>231</v>
      </c>
      <c r="D258" s="62">
        <v>2759.59</v>
      </c>
      <c r="E258" s="45">
        <v>172.47437500000001</v>
      </c>
      <c r="F258" s="55">
        <v>0</v>
      </c>
      <c r="G258" s="45">
        <v>2587.1156250000004</v>
      </c>
      <c r="H258" s="32">
        <v>40909</v>
      </c>
      <c r="I258" s="36">
        <v>40909</v>
      </c>
    </row>
    <row r="259" spans="1:9" ht="14.5" thickBot="1" x14ac:dyDescent="0.35">
      <c r="A259" s="10">
        <v>1067</v>
      </c>
      <c r="B259" s="11" t="s">
        <v>206</v>
      </c>
      <c r="C259" s="29" t="s">
        <v>127</v>
      </c>
      <c r="D259" s="62">
        <v>16447.89</v>
      </c>
      <c r="E259" s="45">
        <v>1027.993125</v>
      </c>
      <c r="F259" s="55">
        <v>0</v>
      </c>
      <c r="G259" s="45">
        <v>15419.896874999999</v>
      </c>
      <c r="H259" s="32">
        <v>40544</v>
      </c>
      <c r="I259" s="36">
        <v>40544</v>
      </c>
    </row>
    <row r="260" spans="1:9" ht="14.5" thickBot="1" x14ac:dyDescent="0.35">
      <c r="A260" s="10">
        <v>1098</v>
      </c>
      <c r="B260" s="11" t="s">
        <v>202</v>
      </c>
      <c r="C260" s="29" t="s">
        <v>128</v>
      </c>
      <c r="D260" s="62">
        <v>5142.9799999999996</v>
      </c>
      <c r="E260" s="45">
        <v>321.43624999999997</v>
      </c>
      <c r="F260" s="55">
        <v>0</v>
      </c>
      <c r="G260" s="45">
        <v>4821.5437499999998</v>
      </c>
      <c r="H260" s="32">
        <v>41306</v>
      </c>
      <c r="I260" s="36">
        <v>41306</v>
      </c>
    </row>
    <row r="261" spans="1:9" ht="14.5" thickBot="1" x14ac:dyDescent="0.35">
      <c r="A261" s="10">
        <v>1195</v>
      </c>
      <c r="B261" s="11" t="s">
        <v>200</v>
      </c>
      <c r="C261" s="29" t="s">
        <v>151</v>
      </c>
      <c r="D261" s="62">
        <v>4069.37</v>
      </c>
      <c r="E261" s="45">
        <v>254.33562499999999</v>
      </c>
      <c r="F261" s="55">
        <v>0</v>
      </c>
      <c r="G261" s="45">
        <v>3815.0343749999997</v>
      </c>
      <c r="H261" s="32">
        <v>43891</v>
      </c>
      <c r="I261" s="36">
        <v>43891</v>
      </c>
    </row>
    <row r="262" spans="1:9" ht="14.5" thickBot="1" x14ac:dyDescent="0.35">
      <c r="A262" s="10">
        <v>1227</v>
      </c>
      <c r="B262" s="11" t="s">
        <v>204</v>
      </c>
      <c r="C262" s="5" t="s">
        <v>164</v>
      </c>
      <c r="D262" s="62">
        <v>449.7</v>
      </c>
      <c r="E262" s="45">
        <v>28.106249999999999</v>
      </c>
      <c r="F262" s="55">
        <v>0</v>
      </c>
      <c r="G262" s="45">
        <v>421.59375</v>
      </c>
      <c r="H262" s="32">
        <v>44270</v>
      </c>
      <c r="I262" s="36">
        <v>44270</v>
      </c>
    </row>
    <row r="263" spans="1:9" ht="14.5" thickBot="1" x14ac:dyDescent="0.35">
      <c r="A263" s="10">
        <v>1166</v>
      </c>
      <c r="B263" s="11" t="s">
        <v>204</v>
      </c>
      <c r="C263" s="29" t="s">
        <v>129</v>
      </c>
      <c r="D263" s="62">
        <v>2669.97</v>
      </c>
      <c r="E263" s="45">
        <v>166.87312499999999</v>
      </c>
      <c r="F263" s="55">
        <v>0</v>
      </c>
      <c r="G263" s="45">
        <v>2503.0968749999997</v>
      </c>
      <c r="H263" s="32">
        <v>43132</v>
      </c>
      <c r="I263" s="36">
        <v>43132</v>
      </c>
    </row>
    <row r="264" spans="1:9" ht="14.5" thickBot="1" x14ac:dyDescent="0.35">
      <c r="A264" s="10">
        <v>1103</v>
      </c>
      <c r="B264" s="11" t="s">
        <v>200</v>
      </c>
      <c r="C264" s="29" t="s">
        <v>130</v>
      </c>
      <c r="D264" s="62">
        <v>5523.27</v>
      </c>
      <c r="E264" s="45">
        <v>345.20437500000003</v>
      </c>
      <c r="F264" s="55">
        <v>0</v>
      </c>
      <c r="G264" s="45">
        <v>5178.0656250000002</v>
      </c>
      <c r="H264" s="32">
        <v>41306</v>
      </c>
      <c r="I264" s="36">
        <v>41306</v>
      </c>
    </row>
    <row r="265" spans="1:9" ht="14.5" thickBot="1" x14ac:dyDescent="0.35">
      <c r="A265" s="10">
        <v>1282</v>
      </c>
      <c r="B265" s="18" t="s">
        <v>207</v>
      </c>
      <c r="C265" s="5" t="s">
        <v>223</v>
      </c>
      <c r="D265" s="62">
        <v>2568.69</v>
      </c>
      <c r="E265" s="45">
        <v>160.543125</v>
      </c>
      <c r="F265" s="55">
        <v>0</v>
      </c>
      <c r="G265" s="45">
        <v>2408.1468749999999</v>
      </c>
      <c r="H265" s="32">
        <v>44958</v>
      </c>
      <c r="I265" s="36">
        <v>44958</v>
      </c>
    </row>
    <row r="266" spans="1:9" ht="14.5" thickBot="1" x14ac:dyDescent="0.35">
      <c r="A266" s="10">
        <v>1290</v>
      </c>
      <c r="B266" s="11" t="s">
        <v>200</v>
      </c>
      <c r="C266" s="5" t="s">
        <v>239</v>
      </c>
      <c r="D266" s="62">
        <v>766.42</v>
      </c>
      <c r="E266" s="45">
        <v>47.901249999999997</v>
      </c>
      <c r="F266" s="55">
        <v>0</v>
      </c>
      <c r="G266" s="45">
        <v>718.51874999999995</v>
      </c>
      <c r="H266" s="32">
        <v>45323</v>
      </c>
      <c r="I266" s="36">
        <v>45323</v>
      </c>
    </row>
    <row r="267" spans="1:9" ht="14.5" thickBot="1" x14ac:dyDescent="0.35">
      <c r="A267" s="10">
        <v>1214</v>
      </c>
      <c r="B267" s="11" t="s">
        <v>207</v>
      </c>
      <c r="C267" s="29" t="s">
        <v>137</v>
      </c>
      <c r="D267" s="62">
        <v>4482.6000000000004</v>
      </c>
      <c r="E267" s="45">
        <v>280.16250000000002</v>
      </c>
      <c r="F267" s="55">
        <v>0</v>
      </c>
      <c r="G267" s="45">
        <v>4202.4375</v>
      </c>
      <c r="H267" s="32">
        <v>43891</v>
      </c>
      <c r="I267" s="36">
        <v>43891</v>
      </c>
    </row>
    <row r="268" spans="1:9" ht="14.5" thickBot="1" x14ac:dyDescent="0.35">
      <c r="A268" s="12">
        <v>1210</v>
      </c>
      <c r="B268" s="15" t="s">
        <v>197</v>
      </c>
      <c r="C268" s="43" t="s">
        <v>283</v>
      </c>
      <c r="D268" s="62">
        <v>5978.83</v>
      </c>
      <c r="E268" s="45">
        <v>373.676875</v>
      </c>
      <c r="F268" s="55">
        <v>0</v>
      </c>
      <c r="G268" s="45">
        <v>5605.1531249999998</v>
      </c>
      <c r="H268" s="32">
        <v>43891</v>
      </c>
      <c r="I268" s="36">
        <v>43891</v>
      </c>
    </row>
    <row r="269" spans="1:9" ht="14.5" thickBot="1" x14ac:dyDescent="0.35">
      <c r="A269" s="10">
        <v>1252</v>
      </c>
      <c r="B269" s="11" t="s">
        <v>199</v>
      </c>
      <c r="C269" s="5" t="s">
        <v>187</v>
      </c>
      <c r="D269" s="62">
        <v>4582.16</v>
      </c>
      <c r="E269" s="45">
        <v>286.38499999999999</v>
      </c>
      <c r="F269" s="55">
        <v>0</v>
      </c>
      <c r="G269" s="45">
        <v>4295.7749999999996</v>
      </c>
      <c r="H269" s="32">
        <v>44593</v>
      </c>
      <c r="I269" s="36">
        <v>44593</v>
      </c>
    </row>
    <row r="270" spans="1:9" ht="14.5" thickBot="1" x14ac:dyDescent="0.35">
      <c r="A270" s="10">
        <v>1096</v>
      </c>
      <c r="B270" s="11" t="s">
        <v>197</v>
      </c>
      <c r="C270" s="29" t="s">
        <v>131</v>
      </c>
      <c r="D270" s="62">
        <v>5019.76</v>
      </c>
      <c r="E270" s="45">
        <v>313.73500000000001</v>
      </c>
      <c r="F270" s="55">
        <v>0</v>
      </c>
      <c r="G270" s="45">
        <v>4706.0250000000005</v>
      </c>
      <c r="H270" s="32">
        <v>41306</v>
      </c>
      <c r="I270" s="36">
        <v>41306</v>
      </c>
    </row>
    <row r="271" spans="1:9" ht="14.5" thickBot="1" x14ac:dyDescent="0.35">
      <c r="A271" s="10">
        <v>1283</v>
      </c>
      <c r="B271" s="11" t="s">
        <v>200</v>
      </c>
      <c r="C271" s="5" t="s">
        <v>224</v>
      </c>
      <c r="D271" s="62">
        <v>10104</v>
      </c>
      <c r="E271" s="45">
        <v>631.5</v>
      </c>
      <c r="F271" s="55">
        <v>0</v>
      </c>
      <c r="G271" s="45">
        <v>9472.5</v>
      </c>
      <c r="H271" s="32">
        <v>44958</v>
      </c>
      <c r="I271" s="36">
        <v>44958</v>
      </c>
    </row>
    <row r="272" spans="1:9" ht="14.5" thickBot="1" x14ac:dyDescent="0.35">
      <c r="A272" s="10">
        <v>1284</v>
      </c>
      <c r="B272" s="11" t="s">
        <v>204</v>
      </c>
      <c r="C272" s="5" t="s">
        <v>225</v>
      </c>
      <c r="D272" s="62">
        <v>9449.0499999999993</v>
      </c>
      <c r="E272" s="45">
        <v>590.56562499999995</v>
      </c>
      <c r="F272" s="55">
        <v>0</v>
      </c>
      <c r="G272" s="45">
        <v>8858.484375</v>
      </c>
      <c r="H272" s="32">
        <v>44958</v>
      </c>
      <c r="I272" s="36">
        <v>44958</v>
      </c>
    </row>
    <row r="273" spans="1:9" ht="14.15" customHeight="1" thickBot="1" x14ac:dyDescent="0.35">
      <c r="A273" s="10">
        <v>1245</v>
      </c>
      <c r="B273" s="11" t="s">
        <v>200</v>
      </c>
      <c r="C273" s="5" t="s">
        <v>180</v>
      </c>
      <c r="D273" s="62">
        <v>6272.47</v>
      </c>
      <c r="E273" s="45">
        <v>392.02937500000002</v>
      </c>
      <c r="F273" s="55">
        <v>0</v>
      </c>
      <c r="G273" s="45">
        <v>5880.4406250000002</v>
      </c>
      <c r="H273" s="32">
        <v>44593</v>
      </c>
      <c r="I273" s="36">
        <v>44593</v>
      </c>
    </row>
    <row r="274" spans="1:9" ht="14.5" thickBot="1" x14ac:dyDescent="0.35">
      <c r="A274" s="10">
        <v>1114</v>
      </c>
      <c r="B274" s="11" t="s">
        <v>200</v>
      </c>
      <c r="C274" s="29" t="s">
        <v>132</v>
      </c>
      <c r="D274" s="62">
        <v>8195.5499999999993</v>
      </c>
      <c r="E274" s="45">
        <v>512.22187499999995</v>
      </c>
      <c r="F274" s="55">
        <v>0</v>
      </c>
      <c r="G274" s="45">
        <v>7683.3281249999991</v>
      </c>
      <c r="H274" s="32">
        <v>41306</v>
      </c>
      <c r="I274" s="36">
        <v>41306</v>
      </c>
    </row>
    <row r="275" spans="1:9" ht="14.5" thickBot="1" x14ac:dyDescent="0.35">
      <c r="A275" s="10">
        <v>1129</v>
      </c>
      <c r="B275" s="11" t="s">
        <v>200</v>
      </c>
      <c r="C275" s="29" t="s">
        <v>133</v>
      </c>
      <c r="D275" s="62">
        <v>11930.79</v>
      </c>
      <c r="E275" s="45">
        <v>745.67437500000005</v>
      </c>
      <c r="F275" s="55">
        <v>0</v>
      </c>
      <c r="G275" s="45">
        <v>11185.115625</v>
      </c>
      <c r="H275" s="32">
        <v>41730</v>
      </c>
      <c r="I275" s="36">
        <v>41730</v>
      </c>
    </row>
    <row r="276" spans="1:9" ht="14.5" thickBot="1" x14ac:dyDescent="0.35">
      <c r="A276" s="10">
        <v>1207</v>
      </c>
      <c r="B276" s="11" t="s">
        <v>203</v>
      </c>
      <c r="C276" s="29" t="s">
        <v>143</v>
      </c>
      <c r="D276" s="62">
        <v>4455.8</v>
      </c>
      <c r="E276" s="45">
        <v>278.48750000000001</v>
      </c>
      <c r="F276" s="55">
        <v>0</v>
      </c>
      <c r="G276" s="45">
        <v>4177.3125</v>
      </c>
      <c r="H276" s="32">
        <v>43891</v>
      </c>
      <c r="I276" s="36">
        <v>43891</v>
      </c>
    </row>
    <row r="277" spans="1:9" ht="14.5" thickBot="1" x14ac:dyDescent="0.35">
      <c r="A277" s="10">
        <v>1287</v>
      </c>
      <c r="B277" s="11" t="s">
        <v>204</v>
      </c>
      <c r="C277" s="5" t="s">
        <v>237</v>
      </c>
      <c r="D277" s="62">
        <v>782.01</v>
      </c>
      <c r="E277" s="45">
        <v>48.875624999999999</v>
      </c>
      <c r="F277" s="55">
        <v>0</v>
      </c>
      <c r="G277" s="45">
        <v>733.13437499999998</v>
      </c>
      <c r="H277" s="32">
        <v>45323</v>
      </c>
      <c r="I277" s="36">
        <v>45323</v>
      </c>
    </row>
    <row r="278" spans="1:9" ht="14.5" thickBot="1" x14ac:dyDescent="0.35">
      <c r="A278" s="10">
        <v>1099</v>
      </c>
      <c r="B278" s="11" t="s">
        <v>200</v>
      </c>
      <c r="C278" s="29" t="s">
        <v>134</v>
      </c>
      <c r="D278" s="62">
        <v>5479.53</v>
      </c>
      <c r="E278" s="45">
        <v>342.47062499999998</v>
      </c>
      <c r="F278" s="55">
        <v>0</v>
      </c>
      <c r="G278" s="45">
        <v>5137.0593749999998</v>
      </c>
      <c r="H278" s="32">
        <v>41306</v>
      </c>
      <c r="I278" s="36">
        <v>41306</v>
      </c>
    </row>
    <row r="279" spans="1:9" ht="14.5" thickBot="1" x14ac:dyDescent="0.35">
      <c r="A279" s="10">
        <v>1073</v>
      </c>
      <c r="B279" s="11" t="s">
        <v>201</v>
      </c>
      <c r="C279" s="29" t="s">
        <v>135</v>
      </c>
      <c r="D279" s="62">
        <v>2935.34</v>
      </c>
      <c r="E279" s="45">
        <v>183.45875000000001</v>
      </c>
      <c r="F279" s="55">
        <v>0</v>
      </c>
      <c r="G279" s="45">
        <v>2751.8812500000004</v>
      </c>
      <c r="H279" s="49">
        <v>40909</v>
      </c>
      <c r="I279" s="36">
        <v>40909</v>
      </c>
    </row>
    <row r="280" spans="1:9" ht="14.5" thickBot="1" x14ac:dyDescent="0.35">
      <c r="A280" s="10">
        <v>1066</v>
      </c>
      <c r="B280" s="11" t="s">
        <v>206</v>
      </c>
      <c r="C280" s="29" t="s">
        <v>136</v>
      </c>
      <c r="D280" s="62">
        <v>77544.639999999999</v>
      </c>
      <c r="E280" s="45">
        <v>4846.54</v>
      </c>
      <c r="F280" s="55">
        <v>0</v>
      </c>
      <c r="G280" s="45">
        <v>72698.100000000006</v>
      </c>
      <c r="H280" s="51">
        <v>40544</v>
      </c>
      <c r="I280" s="36">
        <v>40544</v>
      </c>
    </row>
    <row r="281" spans="1:9" ht="14.5" thickBot="1" x14ac:dyDescent="0.35">
      <c r="A281" s="19">
        <v>1285</v>
      </c>
      <c r="B281" s="20" t="s">
        <v>205</v>
      </c>
      <c r="C281" s="6" t="s">
        <v>226</v>
      </c>
      <c r="D281" s="62">
        <v>6385.35</v>
      </c>
      <c r="E281" s="45">
        <v>399.08437500000002</v>
      </c>
      <c r="F281" s="55">
        <v>0</v>
      </c>
      <c r="G281" s="45">
        <v>5986.265625</v>
      </c>
      <c r="H281" s="53">
        <v>44958</v>
      </c>
      <c r="I281" s="36">
        <v>44958</v>
      </c>
    </row>
    <row r="282" spans="1:9" ht="14.5" thickBot="1" x14ac:dyDescent="0.35">
      <c r="C282" s="25"/>
      <c r="D282" s="57">
        <f>SUM(D4:D281)</f>
        <v>2645240.5499999966</v>
      </c>
      <c r="E282" s="57">
        <f t="shared" ref="E282:G282" si="0">SUM(E4:E281)</f>
        <v>165327.53437499978</v>
      </c>
      <c r="F282" s="47">
        <f t="shared" si="0"/>
        <v>35644</v>
      </c>
      <c r="G282" s="47">
        <f t="shared" si="0"/>
        <v>2468946.9456249988</v>
      </c>
      <c r="H282" s="27"/>
    </row>
    <row r="283" spans="1:9" x14ac:dyDescent="0.3">
      <c r="C283" s="25"/>
      <c r="D283" s="26"/>
      <c r="E283" s="26"/>
      <c r="F283" s="26"/>
      <c r="G283" s="9"/>
      <c r="H283" s="27"/>
    </row>
    <row r="284" spans="1:9" s="2" customFormat="1" x14ac:dyDescent="0.3">
      <c r="A284" s="1"/>
      <c r="B284"/>
      <c r="C284" s="1"/>
      <c r="D284" s="28"/>
      <c r="E284" s="28"/>
      <c r="F284" s="28"/>
      <c r="G284" s="28"/>
      <c r="I284" s="30"/>
    </row>
    <row r="285" spans="1:9" s="2" customFormat="1" x14ac:dyDescent="0.3">
      <c r="A285" s="1"/>
      <c r="B285"/>
      <c r="C285" s="1"/>
      <c r="D285" s="26"/>
      <c r="E285" s="26"/>
      <c r="F285" s="26"/>
      <c r="G285" s="26"/>
      <c r="I285" s="30"/>
    </row>
    <row r="286" spans="1:9" s="2" customFormat="1" x14ac:dyDescent="0.3">
      <c r="A286" s="1"/>
      <c r="B286"/>
      <c r="C286" s="1"/>
      <c r="D286" s="9"/>
      <c r="E286" s="9"/>
      <c r="F286" s="9"/>
      <c r="G286" s="9"/>
      <c r="I286" s="30"/>
    </row>
    <row r="287" spans="1:9" s="2" customFormat="1" x14ac:dyDescent="0.3">
      <c r="A287" s="1"/>
      <c r="B287"/>
      <c r="C287" s="9"/>
      <c r="D287" s="37"/>
      <c r="E287" s="46"/>
      <c r="F287" s="46"/>
      <c r="G287" s="46"/>
      <c r="I287" s="30"/>
    </row>
    <row r="288" spans="1:9" s="2" customFormat="1" x14ac:dyDescent="0.3">
      <c r="A288" s="1"/>
      <c r="B288"/>
      <c r="C288" s="9"/>
      <c r="E288" s="46"/>
      <c r="F288" s="46"/>
      <c r="G288" s="46"/>
      <c r="I288" s="30"/>
    </row>
    <row r="289" spans="1:10" s="2" customFormat="1" x14ac:dyDescent="0.3">
      <c r="A289" s="1"/>
      <c r="B289"/>
      <c r="C289" s="9"/>
      <c r="E289" s="46"/>
      <c r="F289" s="46"/>
      <c r="G289" s="46"/>
      <c r="I289" s="30"/>
    </row>
    <row r="290" spans="1:10" s="2" customFormat="1" x14ac:dyDescent="0.3">
      <c r="A290" s="1"/>
      <c r="B290"/>
      <c r="C290" s="9"/>
      <c r="D290" s="37"/>
      <c r="E290" s="46"/>
      <c r="F290" s="46"/>
      <c r="G290" s="46"/>
      <c r="I290" s="30"/>
    </row>
    <row r="291" spans="1:10" s="2" customFormat="1" x14ac:dyDescent="0.3">
      <c r="A291" s="1"/>
      <c r="B291"/>
      <c r="C291" s="58"/>
      <c r="D291" s="9"/>
      <c r="E291" s="3"/>
      <c r="F291" s="3"/>
      <c r="G291" s="46"/>
      <c r="I291" s="30"/>
    </row>
    <row r="300" spans="1:10" s="34" customFormat="1" x14ac:dyDescent="0.3">
      <c r="A300" s="1"/>
      <c r="B300"/>
      <c r="C300" s="1"/>
      <c r="D300" s="7"/>
      <c r="E300" s="7"/>
      <c r="F300" s="7"/>
      <c r="G300" s="7"/>
      <c r="H300" s="2"/>
      <c r="J300"/>
    </row>
    <row r="301" spans="1:10" s="34" customFormat="1" x14ac:dyDescent="0.3">
      <c r="A301" s="1"/>
      <c r="B301"/>
      <c r="C301" s="1"/>
      <c r="D301" s="7"/>
      <c r="E301" s="7"/>
      <c r="F301" s="7"/>
      <c r="G301" s="7"/>
      <c r="H301" s="2"/>
      <c r="J301"/>
    </row>
    <row r="302" spans="1:10" s="34" customFormat="1" x14ac:dyDescent="0.3">
      <c r="A302" s="1"/>
      <c r="B302"/>
      <c r="C302" s="1"/>
      <c r="D302" s="7"/>
      <c r="E302" s="7"/>
      <c r="F302" s="7"/>
      <c r="G302" s="7"/>
      <c r="H302" s="2"/>
      <c r="J302"/>
    </row>
    <row r="303" spans="1:10" s="34" customFormat="1" x14ac:dyDescent="0.3">
      <c r="A303" s="1"/>
      <c r="B303"/>
      <c r="C303" s="1"/>
      <c r="D303" s="9"/>
      <c r="E303" s="9"/>
      <c r="F303" s="9"/>
      <c r="G303" s="9"/>
      <c r="H303"/>
      <c r="J303"/>
    </row>
    <row r="304" spans="1:10" s="34" customFormat="1" x14ac:dyDescent="0.3">
      <c r="A304" s="1"/>
      <c r="B304"/>
      <c r="C304" s="25"/>
      <c r="D304" s="9"/>
      <c r="E304" s="9"/>
      <c r="F304" s="9"/>
      <c r="G304" s="9"/>
      <c r="H304"/>
      <c r="J304"/>
    </row>
    <row r="305" spans="1:10" s="34" customFormat="1" x14ac:dyDescent="0.3">
      <c r="A305" s="1"/>
      <c r="B305"/>
      <c r="C305" s="1"/>
      <c r="D305" s="7"/>
      <c r="E305" s="7"/>
      <c r="F305" s="7"/>
      <c r="G305" s="7"/>
      <c r="H305" s="2"/>
      <c r="J305"/>
    </row>
    <row r="306" spans="1:10" s="34" customFormat="1" x14ac:dyDescent="0.3">
      <c r="A306" s="1"/>
      <c r="B306"/>
      <c r="C306" s="1"/>
      <c r="D306" s="7"/>
      <c r="E306" s="7"/>
      <c r="F306" s="7"/>
      <c r="G306" s="7"/>
      <c r="H306" s="2"/>
      <c r="J306"/>
    </row>
    <row r="307" spans="1:10" s="34" customFormat="1" x14ac:dyDescent="0.3">
      <c r="A307" s="1"/>
      <c r="B307"/>
      <c r="C307" s="1"/>
      <c r="D307" s="7"/>
      <c r="E307" s="7"/>
      <c r="F307" s="7"/>
      <c r="G307" s="7"/>
      <c r="H307" s="2"/>
      <c r="J307"/>
    </row>
  </sheetData>
  <autoFilter ref="A3:I282" xr:uid="{14422465-9AFE-4580-854D-1CD2E224FE76}"/>
  <mergeCells count="1">
    <mergeCell ref="A1:G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92929-0352-4462-9992-263A304F4BA2}">
  <dimension ref="A1:J307"/>
  <sheetViews>
    <sheetView rightToLeft="1" zoomScale="87" zoomScaleNormal="87" workbookViewId="0">
      <pane ySplit="3" topLeftCell="A100" activePane="bottomLeft" state="frozen"/>
      <selection pane="bottomLeft" activeCell="D293" sqref="D293"/>
    </sheetView>
  </sheetViews>
  <sheetFormatPr defaultColWidth="8.58203125" defaultRowHeight="14" x14ac:dyDescent="0.3"/>
  <cols>
    <col min="1" max="1" width="9.08203125" style="1" customWidth="1"/>
    <col min="2" max="2" width="25.08203125" customWidth="1"/>
    <col min="3" max="3" width="50.58203125" style="1" customWidth="1"/>
    <col min="4" max="4" width="24.08203125" style="3" customWidth="1"/>
    <col min="5" max="6" width="19" style="3" customWidth="1"/>
    <col min="7" max="7" width="22.08203125" style="3" customWidth="1"/>
    <col min="8" max="8" width="16.58203125" style="2" hidden="1" customWidth="1"/>
    <col min="9" max="9" width="18.08203125" style="34" customWidth="1"/>
    <col min="10" max="10" width="8.58203125" customWidth="1"/>
    <col min="11" max="11" width="5.33203125" customWidth="1"/>
  </cols>
  <sheetData>
    <row r="1" spans="1:9" ht="35.25" customHeight="1" x14ac:dyDescent="0.3">
      <c r="A1" s="67" t="s">
        <v>234</v>
      </c>
      <c r="B1" s="67"/>
      <c r="C1" s="67"/>
      <c r="D1" s="67"/>
      <c r="E1" s="67"/>
      <c r="F1" s="67"/>
      <c r="G1" s="67"/>
      <c r="H1" s="66"/>
    </row>
    <row r="2" spans="1:9" ht="34.5" customHeight="1" thickBot="1" x14ac:dyDescent="0.35">
      <c r="D2" s="1"/>
      <c r="E2" s="1"/>
      <c r="F2" s="1"/>
      <c r="G2"/>
      <c r="H2"/>
    </row>
    <row r="3" spans="1:9" ht="14.5" thickBot="1" x14ac:dyDescent="0.35">
      <c r="A3" s="21" t="s">
        <v>0</v>
      </c>
      <c r="B3" s="22" t="s">
        <v>196</v>
      </c>
      <c r="C3" s="21" t="s">
        <v>1</v>
      </c>
      <c r="D3" s="23" t="s">
        <v>233</v>
      </c>
      <c r="E3" s="24" t="s">
        <v>288</v>
      </c>
      <c r="F3" s="24" t="s">
        <v>308</v>
      </c>
      <c r="G3" s="24" t="s">
        <v>235</v>
      </c>
      <c r="H3" s="44" t="s">
        <v>2</v>
      </c>
      <c r="I3" s="33" t="s">
        <v>2</v>
      </c>
    </row>
    <row r="4" spans="1:9" ht="14.5" thickBot="1" x14ac:dyDescent="0.35">
      <c r="A4" s="10">
        <v>1256</v>
      </c>
      <c r="B4" s="11" t="s">
        <v>198</v>
      </c>
      <c r="C4" s="5" t="s">
        <v>279</v>
      </c>
      <c r="D4" s="62">
        <f>VLOOKUP(A4,[1]גיליון1!$A:$C,3,0)</f>
        <v>13813.81</v>
      </c>
      <c r="E4" s="45">
        <f>VLOOKUP(A4,[1]גיליון1!$A:$D,4,0)</f>
        <v>863.36312499999997</v>
      </c>
      <c r="F4" s="55">
        <f>VLOOKUP(A4,[1]גיליון1!$A:$B,2,0)</f>
        <v>0</v>
      </c>
      <c r="G4" s="45">
        <f>VLOOKUP(A4,[1]גיליון1!$A:$E,5,0)</f>
        <v>12950.446875</v>
      </c>
      <c r="H4" s="31">
        <v>44593</v>
      </c>
      <c r="I4" s="35">
        <v>44593</v>
      </c>
    </row>
    <row r="5" spans="1:9" ht="14.5" thickBot="1" x14ac:dyDescent="0.35">
      <c r="A5" s="10">
        <v>1321</v>
      </c>
      <c r="B5" s="11" t="s">
        <v>205</v>
      </c>
      <c r="C5" s="29" t="s">
        <v>289</v>
      </c>
      <c r="D5" s="62">
        <f>VLOOKUP(A5,[1]גיליון1!$A:$C,3,0)</f>
        <v>2221.44</v>
      </c>
      <c r="E5" s="45">
        <f>VLOOKUP(A5,[1]גיליון1!$A:$D,4,0)</f>
        <v>138.84</v>
      </c>
      <c r="F5" s="55">
        <f>VLOOKUP(A5,[1]גיליון1!$A:$B,2,0)</f>
        <v>0</v>
      </c>
      <c r="G5" s="45">
        <f>VLOOKUP(A5,[1]גיליון1!$A:$E,5,0)</f>
        <v>2082.6</v>
      </c>
      <c r="H5" s="32"/>
      <c r="I5" s="35">
        <v>46054</v>
      </c>
    </row>
    <row r="6" spans="1:9" ht="14.5" thickBot="1" x14ac:dyDescent="0.35">
      <c r="A6" s="16">
        <v>1311</v>
      </c>
      <c r="B6" s="11" t="s">
        <v>206</v>
      </c>
      <c r="C6" s="38" t="s">
        <v>269</v>
      </c>
      <c r="D6" s="62">
        <f>VLOOKUP(A6,[1]גיליון1!$A:$C,3,0)</f>
        <v>455.61</v>
      </c>
      <c r="E6" s="45">
        <f>VLOOKUP(A6,[1]גיליון1!$A:$D,4,0)</f>
        <v>28.475625000000001</v>
      </c>
      <c r="F6" s="55">
        <f>VLOOKUP(A6,[1]גיליון1!$A:$B,2,0)</f>
        <v>0</v>
      </c>
      <c r="G6" s="45">
        <f>VLOOKUP(A6,[1]גיליון1!$A:$E,5,0)</f>
        <v>427.13437500000003</v>
      </c>
      <c r="H6" s="32"/>
      <c r="I6" s="36">
        <v>45717</v>
      </c>
    </row>
    <row r="7" spans="1:9" ht="14.5" thickBot="1" x14ac:dyDescent="0.35">
      <c r="A7" s="10">
        <v>1179</v>
      </c>
      <c r="B7" s="11" t="s">
        <v>200</v>
      </c>
      <c r="C7" s="29" t="s">
        <v>3</v>
      </c>
      <c r="D7" s="62">
        <f>VLOOKUP(A7,[1]גיליון1!$A:$C,3,0)</f>
        <v>3712.39</v>
      </c>
      <c r="E7" s="45">
        <f>VLOOKUP(A7,[1]גיליון1!$A:$D,4,0)</f>
        <v>232.02437499999999</v>
      </c>
      <c r="F7" s="55">
        <f>VLOOKUP(A7,[1]גיליון1!$A:$B,2,0)</f>
        <v>0</v>
      </c>
      <c r="G7" s="45">
        <f>VLOOKUP(A7,[1]גיליון1!$A:$E,5,0)</f>
        <v>3480.3656249999999</v>
      </c>
      <c r="H7" s="32">
        <v>43525</v>
      </c>
      <c r="I7" s="36">
        <v>43525</v>
      </c>
    </row>
    <row r="8" spans="1:9" ht="14.5" thickBot="1" x14ac:dyDescent="0.35">
      <c r="A8" s="10">
        <v>1333</v>
      </c>
      <c r="B8" s="11" t="s">
        <v>199</v>
      </c>
      <c r="C8" s="29" t="s">
        <v>301</v>
      </c>
      <c r="D8" s="62">
        <f>VLOOKUP(A8,[1]גיליון1!$A:$C,3,0)</f>
        <v>1569.29</v>
      </c>
      <c r="E8" s="45">
        <f>VLOOKUP(A8,[1]גיליון1!$A:$D,4,0)</f>
        <v>98.080624999999998</v>
      </c>
      <c r="F8" s="55">
        <f>VLOOKUP(A8,[1]גיליון1!$A:$B,2,0)</f>
        <v>0</v>
      </c>
      <c r="G8" s="45">
        <f>VLOOKUP(A8,[1]גיליון1!$A:$E,5,0)</f>
        <v>1471.2093749999999</v>
      </c>
      <c r="H8" s="32"/>
      <c r="I8" s="36">
        <v>46054</v>
      </c>
    </row>
    <row r="9" spans="1:9" ht="14.5" thickBot="1" x14ac:dyDescent="0.35">
      <c r="A9" s="10">
        <v>1259</v>
      </c>
      <c r="B9" s="11" t="s">
        <v>201</v>
      </c>
      <c r="C9" s="5" t="s">
        <v>191</v>
      </c>
      <c r="D9" s="62">
        <f>VLOOKUP(A9,[1]גיליון1!$A:$C,3,0)</f>
        <v>3224.95</v>
      </c>
      <c r="E9" s="45">
        <f>VLOOKUP(A9,[1]גיליון1!$A:$D,4,0)</f>
        <v>201.55937499999999</v>
      </c>
      <c r="F9" s="55">
        <f>VLOOKUP(A9,[1]גיליון1!$A:$B,2,0)</f>
        <v>0</v>
      </c>
      <c r="G9" s="45">
        <f>VLOOKUP(A9,[1]גיליון1!$A:$E,5,0)</f>
        <v>3023.390625</v>
      </c>
      <c r="H9" s="32">
        <v>44593</v>
      </c>
      <c r="I9" s="36">
        <v>44593</v>
      </c>
    </row>
    <row r="10" spans="1:9" ht="14.5" thickBot="1" x14ac:dyDescent="0.35">
      <c r="A10" s="10">
        <v>1105</v>
      </c>
      <c r="B10" s="11" t="s">
        <v>202</v>
      </c>
      <c r="C10" s="29" t="s">
        <v>286</v>
      </c>
      <c r="D10" s="62">
        <f>VLOOKUP(A10,[1]גיליון1!$A:$C,3,0)</f>
        <v>19788.05</v>
      </c>
      <c r="E10" s="45">
        <f>VLOOKUP(A10,[1]גיליון1!$A:$D,4,0)</f>
        <v>1236.753125</v>
      </c>
      <c r="F10" s="55">
        <f>VLOOKUP(A10,[1]גיליון1!$A:$B,2,0)</f>
        <v>0</v>
      </c>
      <c r="G10" s="45">
        <f>VLOOKUP(A10,[1]גיליון1!$A:$E,5,0)</f>
        <v>18551.296875</v>
      </c>
      <c r="H10" s="32">
        <v>41306</v>
      </c>
      <c r="I10" s="36">
        <v>41306</v>
      </c>
    </row>
    <row r="11" spans="1:9" ht="14.5" thickBot="1" x14ac:dyDescent="0.35">
      <c r="A11" s="10">
        <v>1169</v>
      </c>
      <c r="B11" s="11" t="s">
        <v>203</v>
      </c>
      <c r="C11" s="29" t="s">
        <v>280</v>
      </c>
      <c r="D11" s="62">
        <f>VLOOKUP(A11,[1]גיליון1!$A:$C,3,0)</f>
        <v>6822.17</v>
      </c>
      <c r="E11" s="45">
        <f>VLOOKUP(A11,[1]גיליון1!$A:$D,4,0)</f>
        <v>426.385625</v>
      </c>
      <c r="F11" s="55">
        <f>VLOOKUP(A11,[1]גיליון1!$A:$B,2,0)</f>
        <v>0</v>
      </c>
      <c r="G11" s="45">
        <f>VLOOKUP(A11,[1]גיליון1!$A:$E,5,0)</f>
        <v>6395.7843750000002</v>
      </c>
      <c r="H11" s="32">
        <v>43132</v>
      </c>
      <c r="I11" s="36">
        <v>43132</v>
      </c>
    </row>
    <row r="12" spans="1:9" ht="14.5" thickBot="1" x14ac:dyDescent="0.35">
      <c r="A12" s="16">
        <v>1319</v>
      </c>
      <c r="B12" s="11" t="s">
        <v>200</v>
      </c>
      <c r="C12" s="38" t="s">
        <v>277</v>
      </c>
      <c r="D12" s="62">
        <f>VLOOKUP(A12,[1]גיליון1!$A:$C,3,0)</f>
        <v>190.17</v>
      </c>
      <c r="E12" s="45">
        <f>VLOOKUP(A12,[1]גיליון1!$A:$D,4,0)</f>
        <v>11.885624999999999</v>
      </c>
      <c r="F12" s="55">
        <f>VLOOKUP(A12,[1]גיליון1!$A:$B,2,0)</f>
        <v>0</v>
      </c>
      <c r="G12" s="45">
        <f>VLOOKUP(A12,[1]גיליון1!$A:$E,5,0)</f>
        <v>4.3749999999818101E-3</v>
      </c>
      <c r="H12" s="32"/>
      <c r="I12" s="36">
        <v>45717</v>
      </c>
    </row>
    <row r="13" spans="1:9" ht="14.5" thickBot="1" x14ac:dyDescent="0.35">
      <c r="A13" s="10">
        <v>1070</v>
      </c>
      <c r="B13" s="11" t="s">
        <v>204</v>
      </c>
      <c r="C13" s="29" t="s">
        <v>4</v>
      </c>
      <c r="D13" s="62">
        <f>VLOOKUP(A13,[1]גיליון1!$A:$C,3,0)</f>
        <v>3364.55</v>
      </c>
      <c r="E13" s="45">
        <f>VLOOKUP(A13,[1]גיליון1!$A:$D,4,0)</f>
        <v>210.28437500000001</v>
      </c>
      <c r="F13" s="55">
        <f>VLOOKUP(A13,[1]גיליון1!$A:$B,2,0)</f>
        <v>0</v>
      </c>
      <c r="G13" s="45">
        <f>VLOOKUP(A13,[1]גיליון1!$A:$E,5,0)</f>
        <v>3154.265625</v>
      </c>
      <c r="H13" s="32">
        <v>40909</v>
      </c>
      <c r="I13" s="36">
        <v>40909</v>
      </c>
    </row>
    <row r="14" spans="1:9" ht="14.5" thickBot="1" x14ac:dyDescent="0.35">
      <c r="A14" s="10">
        <v>1145</v>
      </c>
      <c r="B14" s="11" t="s">
        <v>200</v>
      </c>
      <c r="C14" s="29" t="s">
        <v>236</v>
      </c>
      <c r="D14" s="62">
        <f>VLOOKUP(A14,[1]גיליון1!$A:$C,3,0)</f>
        <v>4289.41</v>
      </c>
      <c r="E14" s="45">
        <f>VLOOKUP(A14,[1]גיליון1!$A:$D,4,0)</f>
        <v>268.08812499999999</v>
      </c>
      <c r="F14" s="55">
        <f>VLOOKUP(A14,[1]גיליון1!$A:$B,2,0)</f>
        <v>0</v>
      </c>
      <c r="G14" s="45">
        <f>VLOOKUP(A14,[1]גיליון1!$A:$E,5,0)</f>
        <v>4021.3218749999996</v>
      </c>
      <c r="H14" s="32">
        <v>42095</v>
      </c>
      <c r="I14" s="36">
        <v>42095</v>
      </c>
    </row>
    <row r="15" spans="1:9" ht="14.5" thickBot="1" x14ac:dyDescent="0.35">
      <c r="A15" s="10">
        <v>1113</v>
      </c>
      <c r="B15" s="11" t="s">
        <v>204</v>
      </c>
      <c r="C15" s="29" t="s">
        <v>5</v>
      </c>
      <c r="D15" s="62">
        <f>VLOOKUP(A15,[1]גיליון1!$A:$C,3,0)</f>
        <v>29949.14</v>
      </c>
      <c r="E15" s="45">
        <f>VLOOKUP(A15,[1]גיליון1!$A:$D,4,0)</f>
        <v>1871.82125</v>
      </c>
      <c r="F15" s="55">
        <f>VLOOKUP(A15,[1]גיליון1!$A:$B,2,0)</f>
        <v>0</v>
      </c>
      <c r="G15" s="45">
        <f>VLOOKUP(A15,[1]גיליון1!$A:$E,5,0)</f>
        <v>28077.318749999999</v>
      </c>
      <c r="H15" s="32">
        <v>41306</v>
      </c>
      <c r="I15" s="36">
        <v>41306</v>
      </c>
    </row>
    <row r="16" spans="1:9" ht="14.5" thickBot="1" x14ac:dyDescent="0.35">
      <c r="A16" s="10">
        <v>1188</v>
      </c>
      <c r="B16" s="11" t="s">
        <v>199</v>
      </c>
      <c r="C16" s="29" t="s">
        <v>6</v>
      </c>
      <c r="D16" s="62">
        <f>VLOOKUP(A16,[1]גיליון1!$A:$C,3,0)</f>
        <v>5103.6400000000003</v>
      </c>
      <c r="E16" s="45">
        <f>VLOOKUP(A16,[1]גיליון1!$A:$D,4,0)</f>
        <v>318.97750000000002</v>
      </c>
      <c r="F16" s="55">
        <f>VLOOKUP(A16,[1]גיליון1!$A:$B,2,0)</f>
        <v>0</v>
      </c>
      <c r="G16" s="45">
        <f>VLOOKUP(A16,[1]גיליון1!$A:$E,5,0)</f>
        <v>4784.6625000000004</v>
      </c>
      <c r="H16" s="32">
        <v>43525</v>
      </c>
      <c r="I16" s="36">
        <v>43525</v>
      </c>
    </row>
    <row r="17" spans="1:9" ht="14.5" thickBot="1" x14ac:dyDescent="0.35">
      <c r="A17" s="10">
        <v>1019</v>
      </c>
      <c r="B17" s="11" t="s">
        <v>203</v>
      </c>
      <c r="C17" s="29" t="s">
        <v>7</v>
      </c>
      <c r="D17" s="62">
        <f>VLOOKUP(A17,[1]גיליון1!$A:$C,3,0)</f>
        <v>10746.49</v>
      </c>
      <c r="E17" s="45">
        <f>VLOOKUP(A17,[1]גיליון1!$A:$D,4,0)</f>
        <v>671.65562499999999</v>
      </c>
      <c r="F17" s="55">
        <f>VLOOKUP(A17,[1]גיליון1!$A:$B,2,0)</f>
        <v>0</v>
      </c>
      <c r="G17" s="45">
        <f>VLOOKUP(A17,[1]גיליון1!$A:$E,5,0)</f>
        <v>10074.834375</v>
      </c>
      <c r="H17" s="32">
        <v>40148</v>
      </c>
      <c r="I17" s="36">
        <v>40148</v>
      </c>
    </row>
    <row r="18" spans="1:9" ht="14.5" thickBot="1" x14ac:dyDescent="0.35">
      <c r="A18" s="10">
        <v>1119</v>
      </c>
      <c r="B18" s="11" t="s">
        <v>203</v>
      </c>
      <c r="C18" s="29" t="s">
        <v>8</v>
      </c>
      <c r="D18" s="62">
        <f>VLOOKUP(A18,[1]גיליון1!$A:$C,3,0)</f>
        <v>4240.5</v>
      </c>
      <c r="E18" s="45">
        <f>VLOOKUP(A18,[1]גיליון1!$A:$D,4,0)</f>
        <v>265.03125</v>
      </c>
      <c r="F18" s="55">
        <f>VLOOKUP(A18,[1]גיליון1!$A:$B,2,0)</f>
        <v>0</v>
      </c>
      <c r="G18" s="45">
        <f>VLOOKUP(A18,[1]גיליון1!$A:$E,5,0)</f>
        <v>3975.46875</v>
      </c>
      <c r="H18" s="32">
        <v>41730</v>
      </c>
      <c r="I18" s="36">
        <v>41730</v>
      </c>
    </row>
    <row r="19" spans="1:9" ht="14.5" thickBot="1" x14ac:dyDescent="0.35">
      <c r="A19" s="10">
        <v>1108</v>
      </c>
      <c r="B19" s="11" t="s">
        <v>200</v>
      </c>
      <c r="C19" s="39" t="s">
        <v>208</v>
      </c>
      <c r="D19" s="62">
        <f>VLOOKUP(A19,[1]גיליון1!$A:$C,3,0)</f>
        <v>10318.299999999999</v>
      </c>
      <c r="E19" s="45">
        <f>VLOOKUP(A19,[1]גיליון1!$A:$D,4,0)</f>
        <v>644.89374999999995</v>
      </c>
      <c r="F19" s="55">
        <f>VLOOKUP(A19,[1]גיליון1!$A:$B,2,0)</f>
        <v>0</v>
      </c>
      <c r="G19" s="45">
        <f>VLOOKUP(A19,[1]גיליון1!$A:$E,5,0)</f>
        <v>9673.40625</v>
      </c>
      <c r="H19" s="32">
        <v>41306</v>
      </c>
      <c r="I19" s="36">
        <v>41306</v>
      </c>
    </row>
    <row r="20" spans="1:9" ht="14.5" thickBot="1" x14ac:dyDescent="0.35">
      <c r="A20" s="10">
        <v>1151</v>
      </c>
      <c r="B20" s="11" t="s">
        <v>203</v>
      </c>
      <c r="C20" s="29" t="s">
        <v>9</v>
      </c>
      <c r="D20" s="62">
        <f>VLOOKUP(A20,[1]גיליון1!$A:$C,3,0)</f>
        <v>4987.57</v>
      </c>
      <c r="E20" s="45">
        <f>VLOOKUP(A20,[1]גיליון1!$A:$D,4,0)</f>
        <v>311.72312499999998</v>
      </c>
      <c r="F20" s="55">
        <f>VLOOKUP(A20,[1]גיליון1!$A:$B,2,0)</f>
        <v>0</v>
      </c>
      <c r="G20" s="45">
        <f>VLOOKUP(A20,[1]גיליון1!$A:$E,5,0)</f>
        <v>4675.8468749999993</v>
      </c>
      <c r="H20" s="32">
        <v>42401</v>
      </c>
      <c r="I20" s="36">
        <v>42401</v>
      </c>
    </row>
    <row r="21" spans="1:9" ht="14.5" thickBot="1" x14ac:dyDescent="0.35">
      <c r="A21" s="10">
        <v>1148</v>
      </c>
      <c r="B21" s="11" t="s">
        <v>202</v>
      </c>
      <c r="C21" s="29" t="s">
        <v>10</v>
      </c>
      <c r="D21" s="62">
        <f>VLOOKUP(A21,[1]גיליון1!$A:$C,3,0)</f>
        <v>51396.51</v>
      </c>
      <c r="E21" s="45">
        <f>VLOOKUP(A21,[1]גיליון1!$A:$D,4,0)</f>
        <v>3212.2818750000001</v>
      </c>
      <c r="F21" s="55">
        <f>VLOOKUP(A21,[1]גיליון1!$A:$B,2,0)</f>
        <v>0</v>
      </c>
      <c r="G21" s="45">
        <f>VLOOKUP(A21,[1]גיליון1!$A:$E,5,0)</f>
        <v>48184.228125000001</v>
      </c>
      <c r="H21" s="32">
        <v>42401</v>
      </c>
      <c r="I21" s="36">
        <v>42401</v>
      </c>
    </row>
    <row r="22" spans="1:9" ht="14.5" thickBot="1" x14ac:dyDescent="0.35">
      <c r="A22" s="10">
        <v>1338</v>
      </c>
      <c r="B22" s="11" t="s">
        <v>205</v>
      </c>
      <c r="C22" s="29" t="s">
        <v>306</v>
      </c>
      <c r="D22" s="62">
        <f>VLOOKUP(A22,[1]גיליון1!$A:$C,3,0)</f>
        <v>2003.75</v>
      </c>
      <c r="E22" s="45">
        <f>VLOOKUP(A22,[1]גיליון1!$A:$D,4,0)</f>
        <v>125.234375</v>
      </c>
      <c r="F22" s="55">
        <f>VLOOKUP(A22,[1]גיליון1!$A:$B,2,0)</f>
        <v>0</v>
      </c>
      <c r="G22" s="45">
        <f>VLOOKUP(A22,[1]גיליון1!$A:$E,5,0)</f>
        <v>1878.515625</v>
      </c>
      <c r="H22" s="32"/>
      <c r="I22" s="36">
        <v>46054</v>
      </c>
    </row>
    <row r="23" spans="1:9" ht="14.5" thickBot="1" x14ac:dyDescent="0.35">
      <c r="A23" s="10">
        <v>1203</v>
      </c>
      <c r="B23" s="11" t="s">
        <v>204</v>
      </c>
      <c r="C23" s="29" t="s">
        <v>146</v>
      </c>
      <c r="D23" s="62">
        <f>VLOOKUP(A23,[1]גיליון1!$A:$C,3,0)</f>
        <v>2321.67</v>
      </c>
      <c r="E23" s="45">
        <f>VLOOKUP(A23,[1]גיליון1!$A:$D,4,0)</f>
        <v>145.104375</v>
      </c>
      <c r="F23" s="55">
        <f>VLOOKUP(A23,[1]גיליון1!$A:$B,2,0)</f>
        <v>0</v>
      </c>
      <c r="G23" s="45">
        <f>VLOOKUP(A23,[1]גיליון1!$A:$E,5,0)</f>
        <v>2176.5656250000002</v>
      </c>
      <c r="H23" s="32">
        <v>43891</v>
      </c>
      <c r="I23" s="36">
        <v>43891</v>
      </c>
    </row>
    <row r="24" spans="1:9" ht="14.5" thickBot="1" x14ac:dyDescent="0.35">
      <c r="A24" s="10">
        <v>1134</v>
      </c>
      <c r="B24" s="11" t="s">
        <v>205</v>
      </c>
      <c r="C24" s="29" t="s">
        <v>11</v>
      </c>
      <c r="D24" s="62">
        <f>VLOOKUP(A24,[1]גיליון1!$A:$C,3,0)</f>
        <v>20403.490000000002</v>
      </c>
      <c r="E24" s="45">
        <f>VLOOKUP(A24,[1]גיליון1!$A:$D,4,0)</f>
        <v>1275.2181250000001</v>
      </c>
      <c r="F24" s="55">
        <f>VLOOKUP(A24,[1]גיליון1!$A:$B,2,0)</f>
        <v>0</v>
      </c>
      <c r="G24" s="45">
        <f>VLOOKUP(A24,[1]גיליון1!$A:$E,5,0)</f>
        <v>19128.271875000002</v>
      </c>
      <c r="H24" s="32">
        <v>42095</v>
      </c>
      <c r="I24" s="36">
        <v>42095</v>
      </c>
    </row>
    <row r="25" spans="1:9" ht="14.5" thickBot="1" x14ac:dyDescent="0.35">
      <c r="A25" s="10">
        <v>1206</v>
      </c>
      <c r="B25" s="11" t="s">
        <v>203</v>
      </c>
      <c r="C25" s="29" t="s">
        <v>144</v>
      </c>
      <c r="D25" s="62">
        <f>VLOOKUP(A25,[1]גיליון1!$A:$C,3,0)</f>
        <v>4890.9399999999996</v>
      </c>
      <c r="E25" s="45">
        <f>VLOOKUP(A25,[1]גיליון1!$A:$D,4,0)</f>
        <v>305.68374999999997</v>
      </c>
      <c r="F25" s="55">
        <f>VLOOKUP(A25,[1]גיליון1!$A:$B,2,0)</f>
        <v>0</v>
      </c>
      <c r="G25" s="45">
        <f>VLOOKUP(A25,[1]גיליון1!$A:$E,5,0)</f>
        <v>4585.2562499999995</v>
      </c>
      <c r="H25" s="32">
        <v>43891</v>
      </c>
      <c r="I25" s="36">
        <v>43891</v>
      </c>
    </row>
    <row r="26" spans="1:9" ht="14.5" thickBot="1" x14ac:dyDescent="0.35">
      <c r="A26" s="10">
        <v>1161</v>
      </c>
      <c r="B26" s="11" t="s">
        <v>205</v>
      </c>
      <c r="C26" s="29" t="s">
        <v>12</v>
      </c>
      <c r="D26" s="62">
        <f>VLOOKUP(A26,[1]גיליון1!$A:$C,3,0)</f>
        <v>21649.79</v>
      </c>
      <c r="E26" s="45">
        <f>VLOOKUP(A26,[1]גיליון1!$A:$D,4,0)</f>
        <v>1353.1118750000001</v>
      </c>
      <c r="F26" s="55">
        <f>VLOOKUP(A26,[1]גיליון1!$A:$B,2,0)</f>
        <v>0</v>
      </c>
      <c r="G26" s="45">
        <f>VLOOKUP(A26,[1]גיליון1!$A:$E,5,0)</f>
        <v>20296.678125000002</v>
      </c>
      <c r="H26" s="32">
        <v>42767</v>
      </c>
      <c r="I26" s="36">
        <v>42767</v>
      </c>
    </row>
    <row r="27" spans="1:9" ht="14.5" thickBot="1" x14ac:dyDescent="0.35">
      <c r="A27" s="16">
        <v>1305</v>
      </c>
      <c r="B27" s="11" t="s">
        <v>200</v>
      </c>
      <c r="C27" s="40" t="s">
        <v>263</v>
      </c>
      <c r="D27" s="62">
        <f>VLOOKUP(A27,[1]גיליון1!$A:$C,3,0)</f>
        <v>235.9</v>
      </c>
      <c r="E27" s="45">
        <f>VLOOKUP(A27,[1]גיליון1!$A:$D,4,0)</f>
        <v>14.74375</v>
      </c>
      <c r="F27" s="55">
        <f>VLOOKUP(A27,[1]גיליון1!$A:$B,2,0)</f>
        <v>0</v>
      </c>
      <c r="G27" s="45">
        <f>VLOOKUP(A27,[1]גיליון1!$A:$E,5,0)</f>
        <v>221.15625</v>
      </c>
      <c r="H27" s="32"/>
      <c r="I27" s="36">
        <v>45717</v>
      </c>
    </row>
    <row r="28" spans="1:9" ht="14.5" thickBot="1" x14ac:dyDescent="0.35">
      <c r="A28" s="10">
        <v>1221</v>
      </c>
      <c r="B28" s="11" t="s">
        <v>205</v>
      </c>
      <c r="C28" s="5" t="s">
        <v>158</v>
      </c>
      <c r="D28" s="62">
        <f>VLOOKUP(A28,[1]גיליון1!$A:$C,3,0)</f>
        <v>3025.63</v>
      </c>
      <c r="E28" s="45">
        <f>VLOOKUP(A28,[1]גיליון1!$A:$D,4,0)</f>
        <v>189.10187500000001</v>
      </c>
      <c r="F28" s="55">
        <f>VLOOKUP(A28,[1]גיליון1!$A:$B,2,0)</f>
        <v>0</v>
      </c>
      <c r="G28" s="45">
        <f>VLOOKUP(A28,[1]גיליון1!$A:$E,5,0)</f>
        <v>2836.5281250000003</v>
      </c>
      <c r="H28" s="32">
        <v>44270</v>
      </c>
      <c r="I28" s="36">
        <v>44270</v>
      </c>
    </row>
    <row r="29" spans="1:9" ht="14.5" thickBot="1" x14ac:dyDescent="0.35">
      <c r="A29" s="10">
        <v>1004</v>
      </c>
      <c r="B29" s="11" t="s">
        <v>200</v>
      </c>
      <c r="C29" s="29" t="s">
        <v>287</v>
      </c>
      <c r="D29" s="62">
        <f>VLOOKUP(A29,[1]גיליון1!$A:$C,3,0)</f>
        <v>13254.27</v>
      </c>
      <c r="E29" s="45">
        <f>VLOOKUP(A29,[1]גיליון1!$A:$D,4,0)</f>
        <v>828.39187500000003</v>
      </c>
      <c r="F29" s="55">
        <f>VLOOKUP(A29,[1]גיליון1!$A:$B,2,0)</f>
        <v>0</v>
      </c>
      <c r="G29" s="45">
        <f>VLOOKUP(A29,[1]גיליון1!$A:$E,5,0)</f>
        <v>12425.878125000001</v>
      </c>
      <c r="H29" s="32">
        <v>40148</v>
      </c>
      <c r="I29" s="36">
        <v>40148</v>
      </c>
    </row>
    <row r="30" spans="1:9" ht="14.5" thickBot="1" x14ac:dyDescent="0.35">
      <c r="A30" s="10">
        <v>1269</v>
      </c>
      <c r="B30" s="11" t="s">
        <v>197</v>
      </c>
      <c r="C30" s="5" t="s">
        <v>212</v>
      </c>
      <c r="D30" s="62">
        <f>VLOOKUP(A30,[1]גיליון1!$A:$C,3,0)</f>
        <v>5248.62</v>
      </c>
      <c r="E30" s="45">
        <f>VLOOKUP(A30,[1]גיליון1!$A:$D,4,0)</f>
        <v>328.03874999999999</v>
      </c>
      <c r="F30" s="55">
        <f>VLOOKUP(A30,[1]גיליון1!$A:$B,2,0)</f>
        <v>0</v>
      </c>
      <c r="G30" s="45">
        <f>VLOOKUP(A30,[1]גיליון1!$A:$E,5,0)</f>
        <v>4920.5812500000002</v>
      </c>
      <c r="H30" s="32">
        <v>44958</v>
      </c>
      <c r="I30" s="36">
        <v>44958</v>
      </c>
    </row>
    <row r="31" spans="1:9" ht="14.5" thickBot="1" x14ac:dyDescent="0.35">
      <c r="A31" s="10">
        <v>1025</v>
      </c>
      <c r="B31" s="11" t="s">
        <v>197</v>
      </c>
      <c r="C31" s="29" t="s">
        <v>13</v>
      </c>
      <c r="D31" s="62">
        <f>VLOOKUP(A31,[1]גיליון1!$A:$C,3,0)</f>
        <v>5384.09</v>
      </c>
      <c r="E31" s="45">
        <f>VLOOKUP(A31,[1]גיליון1!$A:$D,4,0)</f>
        <v>336.50562500000001</v>
      </c>
      <c r="F31" s="55">
        <f>VLOOKUP(A31,[1]גיליון1!$A:$B,2,0)</f>
        <v>0</v>
      </c>
      <c r="G31" s="45">
        <f>VLOOKUP(A31,[1]גיליון1!$A:$E,5,0)</f>
        <v>5047.5843750000004</v>
      </c>
      <c r="H31" s="32">
        <v>40148</v>
      </c>
      <c r="I31" s="36">
        <v>40148</v>
      </c>
    </row>
    <row r="32" spans="1:9" ht="14.5" thickBot="1" x14ac:dyDescent="0.35">
      <c r="A32" s="10">
        <v>1270</v>
      </c>
      <c r="B32" s="11" t="s">
        <v>200</v>
      </c>
      <c r="C32" s="5" t="s">
        <v>213</v>
      </c>
      <c r="D32" s="62">
        <f>VLOOKUP(A32,[1]גיליון1!$A:$C,3,0)</f>
        <v>4430.79</v>
      </c>
      <c r="E32" s="45">
        <f>VLOOKUP(A32,[1]גיליון1!$A:$D,4,0)</f>
        <v>276.924375</v>
      </c>
      <c r="F32" s="55">
        <f>VLOOKUP(A32,[1]גיליון1!$A:$B,2,0)</f>
        <v>0</v>
      </c>
      <c r="G32" s="45">
        <f>VLOOKUP(A32,[1]גיליון1!$A:$E,5,0)</f>
        <v>4153.8656250000004</v>
      </c>
      <c r="H32" s="32">
        <v>44958</v>
      </c>
      <c r="I32" s="36">
        <v>44958</v>
      </c>
    </row>
    <row r="33" spans="1:9" ht="14.5" thickBot="1" x14ac:dyDescent="0.35">
      <c r="A33" s="10">
        <v>1150</v>
      </c>
      <c r="B33" s="11" t="s">
        <v>204</v>
      </c>
      <c r="C33" s="29" t="s">
        <v>14</v>
      </c>
      <c r="D33" s="62">
        <f>VLOOKUP(A33,[1]גיליון1!$A:$C,3,0)</f>
        <v>3151.83</v>
      </c>
      <c r="E33" s="45">
        <f>VLOOKUP(A33,[1]גיליון1!$A:$D,4,0)</f>
        <v>196.989375</v>
      </c>
      <c r="F33" s="55">
        <f>VLOOKUP(A33,[1]גיליון1!$A:$B,2,0)</f>
        <v>0</v>
      </c>
      <c r="G33" s="45">
        <f>VLOOKUP(A33,[1]גיליון1!$A:$E,5,0)</f>
        <v>2954.8406249999998</v>
      </c>
      <c r="H33" s="32">
        <v>42401</v>
      </c>
      <c r="I33" s="36">
        <v>42401</v>
      </c>
    </row>
    <row r="34" spans="1:9" ht="14.5" thickBot="1" x14ac:dyDescent="0.35">
      <c r="A34" s="10">
        <v>1003</v>
      </c>
      <c r="B34" s="11" t="s">
        <v>206</v>
      </c>
      <c r="C34" s="29" t="s">
        <v>15</v>
      </c>
      <c r="D34" s="62">
        <f>VLOOKUP(A34,[1]גיליון1!$A:$C,3,0)</f>
        <v>4173.6400000000003</v>
      </c>
      <c r="E34" s="45">
        <f>VLOOKUP(A34,[1]גיליון1!$A:$D,4,0)</f>
        <v>260.85250000000002</v>
      </c>
      <c r="F34" s="55">
        <f>VLOOKUP(A34,[1]גיליון1!$A:$B,2,0)</f>
        <v>0</v>
      </c>
      <c r="G34" s="45">
        <f>VLOOKUP(A34,[1]גיליון1!$A:$E,5,0)</f>
        <v>3912.7875000000004</v>
      </c>
      <c r="H34" s="32">
        <v>40148</v>
      </c>
      <c r="I34" s="36">
        <v>40148</v>
      </c>
    </row>
    <row r="35" spans="1:9" ht="14.5" thickBot="1" x14ac:dyDescent="0.35">
      <c r="A35" s="10">
        <v>1042</v>
      </c>
      <c r="B35" s="11" t="s">
        <v>200</v>
      </c>
      <c r="C35" s="29" t="s">
        <v>16</v>
      </c>
      <c r="D35" s="62">
        <f>VLOOKUP(A35,[1]גיליון1!$A:$C,3,0)</f>
        <v>27143.31</v>
      </c>
      <c r="E35" s="45">
        <f>VLOOKUP(A35,[1]גיליון1!$A:$D,4,0)</f>
        <v>1696.4568750000001</v>
      </c>
      <c r="F35" s="55">
        <f>VLOOKUP(A35,[1]גיליון1!$A:$B,2,0)</f>
        <v>0</v>
      </c>
      <c r="G35" s="45">
        <f>VLOOKUP(A35,[1]גיליון1!$A:$E,5,0)</f>
        <v>25446.853125000001</v>
      </c>
      <c r="H35" s="32">
        <v>40148</v>
      </c>
      <c r="I35" s="36">
        <v>40148</v>
      </c>
    </row>
    <row r="36" spans="1:9" ht="14.5" thickBot="1" x14ac:dyDescent="0.35">
      <c r="A36" s="10">
        <v>1167</v>
      </c>
      <c r="B36" s="11" t="s">
        <v>200</v>
      </c>
      <c r="C36" s="29" t="s">
        <v>17</v>
      </c>
      <c r="D36" s="62">
        <f>VLOOKUP(A36,[1]גיליון1!$A:$C,3,0)</f>
        <v>238.94</v>
      </c>
      <c r="E36" s="45">
        <f>VLOOKUP(A36,[1]גיליון1!$A:$D,4,0)</f>
        <v>14.93375</v>
      </c>
      <c r="F36" s="55">
        <f>VLOOKUP(A36,[1]גיליון1!$A:$B,2,0)</f>
        <v>0</v>
      </c>
      <c r="G36" s="45">
        <f>VLOOKUP(A36,[1]גיליון1!$A:$E,5,0)</f>
        <v>-3.7499999999965894E-3</v>
      </c>
      <c r="H36" s="32">
        <v>43132</v>
      </c>
      <c r="I36" s="36">
        <v>43132</v>
      </c>
    </row>
    <row r="37" spans="1:9" ht="14.5" thickBot="1" x14ac:dyDescent="0.35">
      <c r="A37" s="10">
        <v>1328</v>
      </c>
      <c r="B37" s="11" t="s">
        <v>207</v>
      </c>
      <c r="C37" s="29" t="s">
        <v>296</v>
      </c>
      <c r="D37" s="62">
        <f>VLOOKUP(A37,[1]גיליון1!$A:$C,3,0)</f>
        <v>3043.82</v>
      </c>
      <c r="E37" s="45">
        <f>VLOOKUP(A37,[1]גיליון1!$A:$D,4,0)</f>
        <v>190.23875000000001</v>
      </c>
      <c r="F37" s="55">
        <f>VLOOKUP(A37,[1]גיליון1!$A:$B,2,0)</f>
        <v>0</v>
      </c>
      <c r="G37" s="45">
        <f>VLOOKUP(A37,[1]גיליון1!$A:$E,5,0)</f>
        <v>2853.5812500000002</v>
      </c>
      <c r="H37" s="32"/>
      <c r="I37" s="36">
        <v>46054</v>
      </c>
    </row>
    <row r="38" spans="1:9" ht="14.5" thickBot="1" x14ac:dyDescent="0.35">
      <c r="A38" s="10">
        <v>1088</v>
      </c>
      <c r="B38" s="11" t="s">
        <v>200</v>
      </c>
      <c r="C38" s="29" t="s">
        <v>18</v>
      </c>
      <c r="D38" s="62">
        <f>VLOOKUP(A38,[1]גיליון1!$A:$C,3,0)</f>
        <v>6732.79</v>
      </c>
      <c r="E38" s="45">
        <f>VLOOKUP(A38,[1]גיליון1!$A:$D,4,0)</f>
        <v>420.799375</v>
      </c>
      <c r="F38" s="55">
        <f>VLOOKUP(A38,[1]גיליון1!$A:$B,2,0)</f>
        <v>0</v>
      </c>
      <c r="G38" s="45">
        <f>VLOOKUP(A38,[1]גיליון1!$A:$E,5,0)</f>
        <v>6311.9906250000004</v>
      </c>
      <c r="H38" s="32">
        <v>40909</v>
      </c>
      <c r="I38" s="36">
        <v>40909</v>
      </c>
    </row>
    <row r="39" spans="1:9" ht="14.5" thickBot="1" x14ac:dyDescent="0.35">
      <c r="A39" s="10">
        <v>1143</v>
      </c>
      <c r="B39" s="11" t="s">
        <v>200</v>
      </c>
      <c r="C39" s="29" t="s">
        <v>19</v>
      </c>
      <c r="D39" s="62">
        <f>VLOOKUP(A39,[1]גיליון1!$A:$C,3,0)</f>
        <v>5066.1899999999996</v>
      </c>
      <c r="E39" s="45">
        <f>VLOOKUP(A39,[1]גיליון1!$A:$D,4,0)</f>
        <v>316.63687499999997</v>
      </c>
      <c r="F39" s="55">
        <f>VLOOKUP(A39,[1]גיליון1!$A:$B,2,0)</f>
        <v>0</v>
      </c>
      <c r="G39" s="45">
        <f>VLOOKUP(A39,[1]גיליון1!$A:$E,5,0)</f>
        <v>4749.5531249999995</v>
      </c>
      <c r="H39" s="32">
        <v>42095</v>
      </c>
      <c r="I39" s="36">
        <v>42095</v>
      </c>
    </row>
    <row r="40" spans="1:9" ht="14.5" thickBot="1" x14ac:dyDescent="0.35">
      <c r="A40" s="10">
        <v>1228</v>
      </c>
      <c r="B40" s="11" t="s">
        <v>203</v>
      </c>
      <c r="C40" s="5" t="s">
        <v>165</v>
      </c>
      <c r="D40" s="62">
        <f>VLOOKUP(A40,[1]גיליון1!$A:$C,3,0)</f>
        <v>4998.8100000000004</v>
      </c>
      <c r="E40" s="45">
        <f>VLOOKUP(A40,[1]גיליון1!$A:$D,4,0)</f>
        <v>312.42562500000003</v>
      </c>
      <c r="F40" s="55">
        <f>VLOOKUP(A40,[1]גיליון1!$A:$B,2,0)</f>
        <v>0</v>
      </c>
      <c r="G40" s="45">
        <f>VLOOKUP(A40,[1]גיליון1!$A:$E,5,0)</f>
        <v>4686.3843750000005</v>
      </c>
      <c r="H40" s="32">
        <v>44270</v>
      </c>
      <c r="I40" s="36">
        <v>44270</v>
      </c>
    </row>
    <row r="41" spans="1:9" ht="14.5" thickBot="1" x14ac:dyDescent="0.35">
      <c r="A41" s="10">
        <v>1132</v>
      </c>
      <c r="B41" s="11" t="s">
        <v>200</v>
      </c>
      <c r="C41" s="29" t="s">
        <v>20</v>
      </c>
      <c r="D41" s="62">
        <f>VLOOKUP(A41,[1]גיליון1!$A:$C,3,0)</f>
        <v>4085.67</v>
      </c>
      <c r="E41" s="45">
        <f>VLOOKUP(A41,[1]גיליון1!$A:$D,4,0)</f>
        <v>255.354375</v>
      </c>
      <c r="F41" s="55">
        <f>VLOOKUP(A41,[1]גיליון1!$A:$B,2,0)</f>
        <v>0</v>
      </c>
      <c r="G41" s="45">
        <f>VLOOKUP(A41,[1]גיליון1!$A:$E,5,0)</f>
        <v>3830.3156250000002</v>
      </c>
      <c r="H41" s="32">
        <v>41730</v>
      </c>
      <c r="I41" s="36">
        <v>41730</v>
      </c>
    </row>
    <row r="42" spans="1:9" ht="14.5" thickBot="1" x14ac:dyDescent="0.35">
      <c r="A42" s="10">
        <v>1198</v>
      </c>
      <c r="B42" s="11" t="s">
        <v>205</v>
      </c>
      <c r="C42" s="29" t="s">
        <v>149</v>
      </c>
      <c r="D42" s="62">
        <f>VLOOKUP(A42,[1]גיליון1!$A:$C,3,0)</f>
        <v>4498.71</v>
      </c>
      <c r="E42" s="45">
        <f>VLOOKUP(A42,[1]גיליון1!$A:$D,4,0)</f>
        <v>281.169375</v>
      </c>
      <c r="F42" s="55">
        <f>VLOOKUP(A42,[1]גיליון1!$A:$B,2,0)</f>
        <v>0</v>
      </c>
      <c r="G42" s="45">
        <f>VLOOKUP(A42,[1]גיליון1!$A:$E,5,0)</f>
        <v>4217.5406249999996</v>
      </c>
      <c r="H42" s="32">
        <v>43891</v>
      </c>
      <c r="I42" s="36">
        <v>43891</v>
      </c>
    </row>
    <row r="43" spans="1:9" ht="14.5" thickBot="1" x14ac:dyDescent="0.35">
      <c r="A43" s="10">
        <v>1191</v>
      </c>
      <c r="B43" s="11" t="s">
        <v>207</v>
      </c>
      <c r="C43" s="29" t="s">
        <v>22</v>
      </c>
      <c r="D43" s="62">
        <f>VLOOKUP(A43,[1]גיליון1!$A:$C,3,0)</f>
        <v>4224.6499999999996</v>
      </c>
      <c r="E43" s="45">
        <f>VLOOKUP(A43,[1]גיליון1!$A:$D,4,0)</f>
        <v>264.04062499999998</v>
      </c>
      <c r="F43" s="55">
        <f>VLOOKUP(A43,[1]גיליון1!$A:$B,2,0)</f>
        <v>0</v>
      </c>
      <c r="G43" s="45">
        <f>VLOOKUP(A43,[1]גיליון1!$A:$E,5,0)</f>
        <v>3960.6093749999995</v>
      </c>
      <c r="H43" s="32">
        <v>43525</v>
      </c>
      <c r="I43" s="36">
        <v>43525</v>
      </c>
    </row>
    <row r="44" spans="1:9" ht="14.5" thickBot="1" x14ac:dyDescent="0.35">
      <c r="A44" s="10">
        <v>1005</v>
      </c>
      <c r="B44" s="11" t="s">
        <v>200</v>
      </c>
      <c r="C44" s="29" t="s">
        <v>23</v>
      </c>
      <c r="D44" s="62">
        <f>VLOOKUP(A44,[1]גיליון1!$A:$C,3,0)</f>
        <v>8092.58</v>
      </c>
      <c r="E44" s="45">
        <f>VLOOKUP(A44,[1]גיליון1!$A:$D,4,0)</f>
        <v>505.78625</v>
      </c>
      <c r="F44" s="55">
        <f>VLOOKUP(A44,[1]גיליון1!$A:$B,2,0)</f>
        <v>0</v>
      </c>
      <c r="G44" s="45">
        <f>VLOOKUP(A44,[1]גיליון1!$A:$E,5,0)</f>
        <v>7586.7937499999998</v>
      </c>
      <c r="H44" s="32">
        <v>40148</v>
      </c>
      <c r="I44" s="36">
        <v>40148</v>
      </c>
    </row>
    <row r="45" spans="1:9" ht="14.5" thickBot="1" x14ac:dyDescent="0.35">
      <c r="A45" s="10">
        <v>1131</v>
      </c>
      <c r="B45" s="11" t="s">
        <v>206</v>
      </c>
      <c r="C45" s="29" t="s">
        <v>24</v>
      </c>
      <c r="D45" s="62">
        <f>VLOOKUP(A45,[1]גיליון1!$A:$C,3,0)</f>
        <v>14943.35</v>
      </c>
      <c r="E45" s="45">
        <f>VLOOKUP(A45,[1]גיליון1!$A:$D,4,0)</f>
        <v>933.95937500000002</v>
      </c>
      <c r="F45" s="55">
        <f>VLOOKUP(A45,[1]גיליון1!$A:$B,2,0)</f>
        <v>0</v>
      </c>
      <c r="G45" s="45">
        <f>VLOOKUP(A45,[1]גיליון1!$A:$E,5,0)</f>
        <v>14009.390625</v>
      </c>
      <c r="H45" s="32">
        <v>41760</v>
      </c>
      <c r="I45" s="36">
        <v>41760</v>
      </c>
    </row>
    <row r="46" spans="1:9" ht="14.5" thickBot="1" x14ac:dyDescent="0.35">
      <c r="A46" s="10">
        <v>1159</v>
      </c>
      <c r="B46" s="11" t="s">
        <v>200</v>
      </c>
      <c r="C46" s="29" t="s">
        <v>25</v>
      </c>
      <c r="D46" s="62">
        <f>VLOOKUP(A46,[1]גיליון1!$A:$C,3,0)</f>
        <v>4730.0600000000004</v>
      </c>
      <c r="E46" s="45">
        <f>VLOOKUP(A46,[1]גיליון1!$A:$D,4,0)</f>
        <v>295.62875000000003</v>
      </c>
      <c r="F46" s="55">
        <f>VLOOKUP(A46,[1]גיליון1!$A:$B,2,0)</f>
        <v>0</v>
      </c>
      <c r="G46" s="45">
        <f>VLOOKUP(A46,[1]גיליון1!$A:$E,5,0)</f>
        <v>4434.4312500000005</v>
      </c>
      <c r="H46" s="32">
        <v>42767</v>
      </c>
      <c r="I46" s="36">
        <v>42767</v>
      </c>
    </row>
    <row r="47" spans="1:9" ht="14.5" thickBot="1" x14ac:dyDescent="0.35">
      <c r="A47" s="10">
        <v>1158</v>
      </c>
      <c r="B47" s="11" t="s">
        <v>201</v>
      </c>
      <c r="C47" s="29" t="s">
        <v>26</v>
      </c>
      <c r="D47" s="62">
        <f>VLOOKUP(A47,[1]גיליון1!$A:$C,3,0)</f>
        <v>2532.38</v>
      </c>
      <c r="E47" s="45">
        <f>VLOOKUP(A47,[1]גיליון1!$A:$D,4,0)</f>
        <v>158.27375000000001</v>
      </c>
      <c r="F47" s="55">
        <f>VLOOKUP(A47,[1]גיליון1!$A:$B,2,0)</f>
        <v>0</v>
      </c>
      <c r="G47" s="45">
        <f>VLOOKUP(A47,[1]גיליון1!$A:$E,5,0)</f>
        <v>-3.7499999998544808E-3</v>
      </c>
      <c r="H47" s="32">
        <v>42767</v>
      </c>
      <c r="I47" s="36">
        <v>42767</v>
      </c>
    </row>
    <row r="48" spans="1:9" ht="14.5" thickBot="1" x14ac:dyDescent="0.35">
      <c r="A48" s="10">
        <v>1271</v>
      </c>
      <c r="B48" s="11" t="s">
        <v>230</v>
      </c>
      <c r="C48" s="5" t="s">
        <v>214</v>
      </c>
      <c r="D48" s="62">
        <f>VLOOKUP(A48,[1]גיליון1!$A:$C,3,0)</f>
        <v>345.3</v>
      </c>
      <c r="E48" s="45">
        <f>VLOOKUP(A48,[1]גיליון1!$A:$D,4,0)</f>
        <v>21.581250000000001</v>
      </c>
      <c r="F48" s="55">
        <f>VLOOKUP(A48,[1]גיליון1!$A:$B,2,0)</f>
        <v>0</v>
      </c>
      <c r="G48" s="45">
        <f>VLOOKUP(A48,[1]גיליון1!$A:$E,5,0)</f>
        <v>323.71875</v>
      </c>
      <c r="H48" s="32">
        <v>44958</v>
      </c>
      <c r="I48" s="36">
        <v>44958</v>
      </c>
    </row>
    <row r="49" spans="1:9" ht="14.5" thickBot="1" x14ac:dyDescent="0.35">
      <c r="A49" s="10">
        <v>1043</v>
      </c>
      <c r="B49" s="11" t="s">
        <v>200</v>
      </c>
      <c r="C49" s="29" t="s">
        <v>27</v>
      </c>
      <c r="D49" s="62">
        <f>VLOOKUP(A49,[1]גיליון1!$A:$C,3,0)</f>
        <v>11277.19</v>
      </c>
      <c r="E49" s="45">
        <f>VLOOKUP(A49,[1]גיליון1!$A:$D,4,0)</f>
        <v>704.82437500000003</v>
      </c>
      <c r="F49" s="55">
        <f>VLOOKUP(A49,[1]גיליון1!$A:$B,2,0)</f>
        <v>0</v>
      </c>
      <c r="G49" s="45">
        <f>VLOOKUP(A49,[1]גיליון1!$A:$E,5,0)</f>
        <v>10572.365625</v>
      </c>
      <c r="H49" s="32">
        <v>40148</v>
      </c>
      <c r="I49" s="36">
        <v>40148</v>
      </c>
    </row>
    <row r="50" spans="1:9" ht="14.5" thickBot="1" x14ac:dyDescent="0.35">
      <c r="A50" s="10">
        <v>1325</v>
      </c>
      <c r="B50" s="11" t="s">
        <v>199</v>
      </c>
      <c r="C50" s="29" t="s">
        <v>293</v>
      </c>
      <c r="D50" s="62">
        <f>VLOOKUP(A50,[1]גיליון1!$A:$C,3,0)</f>
        <v>1736.82</v>
      </c>
      <c r="E50" s="45">
        <f>VLOOKUP(A50,[1]גיליון1!$A:$D,4,0)</f>
        <v>108.55125</v>
      </c>
      <c r="F50" s="55">
        <f>VLOOKUP(A50,[1]גיליון1!$A:$B,2,0)</f>
        <v>0</v>
      </c>
      <c r="G50" s="45">
        <f>VLOOKUP(A50,[1]גיליון1!$A:$E,5,0)</f>
        <v>1628.26875</v>
      </c>
      <c r="H50" s="32"/>
      <c r="I50" s="36">
        <v>46054</v>
      </c>
    </row>
    <row r="51" spans="1:9" ht="14.5" thickBot="1" x14ac:dyDescent="0.35">
      <c r="A51" s="10">
        <v>1172</v>
      </c>
      <c r="B51" s="11" t="s">
        <v>202</v>
      </c>
      <c r="C51" s="29" t="s">
        <v>28</v>
      </c>
      <c r="D51" s="62">
        <f>VLOOKUP(A51,[1]גיליון1!$A:$C,3,0)</f>
        <v>5054.7</v>
      </c>
      <c r="E51" s="45">
        <f>VLOOKUP(A51,[1]גיליון1!$A:$D,4,0)</f>
        <v>315.91874999999999</v>
      </c>
      <c r="F51" s="55">
        <f>VLOOKUP(A51,[1]גיליון1!$A:$B,2,0)</f>
        <v>0</v>
      </c>
      <c r="G51" s="45">
        <f>VLOOKUP(A51,[1]גיליון1!$A:$E,5,0)</f>
        <v>4738.78125</v>
      </c>
      <c r="H51" s="32">
        <v>43132</v>
      </c>
      <c r="I51" s="36">
        <v>43132</v>
      </c>
    </row>
    <row r="52" spans="1:9" ht="14.5" thickBot="1" x14ac:dyDescent="0.35">
      <c r="A52" s="10">
        <v>1006</v>
      </c>
      <c r="B52" s="11" t="s">
        <v>200</v>
      </c>
      <c r="C52" s="29" t="s">
        <v>29</v>
      </c>
      <c r="D52" s="62">
        <f>VLOOKUP(A52,[1]גיליון1!$A:$C,3,0)</f>
        <v>11390.49</v>
      </c>
      <c r="E52" s="45">
        <f>VLOOKUP(A52,[1]גיליון1!$A:$D,4,0)</f>
        <v>711.90562499999999</v>
      </c>
      <c r="F52" s="55">
        <f>VLOOKUP(A52,[1]גיליון1!$A:$B,2,0)</f>
        <v>0</v>
      </c>
      <c r="G52" s="45">
        <f>VLOOKUP(A52,[1]גיליון1!$A:$E,5,0)</f>
        <v>10678.584375</v>
      </c>
      <c r="H52" s="32">
        <v>40148</v>
      </c>
      <c r="I52" s="36">
        <v>40148</v>
      </c>
    </row>
    <row r="53" spans="1:9" ht="14.5" thickBot="1" x14ac:dyDescent="0.35">
      <c r="A53" s="10">
        <v>1178</v>
      </c>
      <c r="B53" s="11" t="s">
        <v>201</v>
      </c>
      <c r="C53" s="29" t="s">
        <v>30</v>
      </c>
      <c r="D53" s="62">
        <f>VLOOKUP(A53,[1]גיליון1!$A:$C,3,0)</f>
        <v>7815.03</v>
      </c>
      <c r="E53" s="45">
        <f>VLOOKUP(A53,[1]גיליון1!$A:$D,4,0)</f>
        <v>488.43937499999998</v>
      </c>
      <c r="F53" s="55">
        <f>VLOOKUP(A53,[1]גיליון1!$A:$B,2,0)</f>
        <v>0</v>
      </c>
      <c r="G53" s="45">
        <f>VLOOKUP(A53,[1]גיליון1!$A:$E,5,0)</f>
        <v>7326.5906249999998</v>
      </c>
      <c r="H53" s="32">
        <v>43435</v>
      </c>
      <c r="I53" s="36">
        <v>43435</v>
      </c>
    </row>
    <row r="54" spans="1:9" ht="14.5" thickBot="1" x14ac:dyDescent="0.35">
      <c r="A54" s="10">
        <v>1007</v>
      </c>
      <c r="B54" s="11" t="s">
        <v>200</v>
      </c>
      <c r="C54" s="29" t="s">
        <v>31</v>
      </c>
      <c r="D54" s="62">
        <f>VLOOKUP(A54,[1]גיליון1!$A:$C,3,0)</f>
        <v>4289.24</v>
      </c>
      <c r="E54" s="45">
        <f>VLOOKUP(A54,[1]גיליון1!$A:$D,4,0)</f>
        <v>268.07749999999999</v>
      </c>
      <c r="F54" s="55">
        <f>VLOOKUP(A54,[1]גיליון1!$A:$B,2,0)</f>
        <v>0</v>
      </c>
      <c r="G54" s="45">
        <f>VLOOKUP(A54,[1]גיליון1!$A:$E,5,0)</f>
        <v>4021.1624999999999</v>
      </c>
      <c r="H54" s="32">
        <v>40179</v>
      </c>
      <c r="I54" s="36">
        <v>40179</v>
      </c>
    </row>
    <row r="55" spans="1:9" ht="14.5" thickBot="1" x14ac:dyDescent="0.35">
      <c r="A55" s="10">
        <v>1045</v>
      </c>
      <c r="B55" s="11" t="s">
        <v>203</v>
      </c>
      <c r="C55" s="29" t="s">
        <v>32</v>
      </c>
      <c r="D55" s="62">
        <f>VLOOKUP(A55,[1]גיליון1!$A:$C,3,0)</f>
        <v>4444.7</v>
      </c>
      <c r="E55" s="45">
        <f>VLOOKUP(A55,[1]גיליון1!$A:$D,4,0)</f>
        <v>277.79374999999999</v>
      </c>
      <c r="F55" s="55">
        <f>VLOOKUP(A55,[1]גיליון1!$A:$B,2,0)</f>
        <v>0</v>
      </c>
      <c r="G55" s="45">
        <f>VLOOKUP(A55,[1]גיליון1!$A:$E,5,0)</f>
        <v>4166.90625</v>
      </c>
      <c r="H55" s="32">
        <v>40238</v>
      </c>
      <c r="I55" s="36">
        <v>40238</v>
      </c>
    </row>
    <row r="56" spans="1:9" ht="14.5" thickBot="1" x14ac:dyDescent="0.35">
      <c r="A56" s="10">
        <v>1052</v>
      </c>
      <c r="B56" s="11" t="s">
        <v>200</v>
      </c>
      <c r="C56" s="29" t="s">
        <v>33</v>
      </c>
      <c r="D56" s="62">
        <f>VLOOKUP(A56,[1]גיליון1!$A:$C,3,0)</f>
        <v>5258.93</v>
      </c>
      <c r="E56" s="45">
        <f>VLOOKUP(A56,[1]גיליון1!$A:$D,4,0)</f>
        <v>328.68312500000002</v>
      </c>
      <c r="F56" s="55">
        <f>VLOOKUP(A56,[1]גיליון1!$A:$B,2,0)</f>
        <v>0</v>
      </c>
      <c r="G56" s="45">
        <f>VLOOKUP(A56,[1]גיליון1!$A:$E,5,0)</f>
        <v>4930.2468750000007</v>
      </c>
      <c r="H56" s="32">
        <v>42095</v>
      </c>
      <c r="I56" s="36">
        <v>42095</v>
      </c>
    </row>
    <row r="57" spans="1:9" ht="14.5" thickBot="1" x14ac:dyDescent="0.35">
      <c r="A57" s="10">
        <v>1304</v>
      </c>
      <c r="B57" s="11" t="s">
        <v>200</v>
      </c>
      <c r="C57" s="5" t="s">
        <v>253</v>
      </c>
      <c r="D57" s="62">
        <f>VLOOKUP(A57,[1]גיליון1!$A:$C,3,0)</f>
        <v>878.85</v>
      </c>
      <c r="E57" s="45">
        <f>VLOOKUP(A57,[1]גיליון1!$A:$D,4,0)</f>
        <v>54.928125000000001</v>
      </c>
      <c r="F57" s="55">
        <f>VLOOKUP(A57,[1]גיליון1!$A:$B,2,0)</f>
        <v>0</v>
      </c>
      <c r="G57" s="45">
        <f>VLOOKUP(A57,[1]גיליון1!$A:$E,5,0)</f>
        <v>823.921875</v>
      </c>
      <c r="H57" s="32">
        <v>45323</v>
      </c>
      <c r="I57" s="36">
        <v>45323</v>
      </c>
    </row>
    <row r="58" spans="1:9" ht="14.5" thickBot="1" x14ac:dyDescent="0.35">
      <c r="A58" s="10">
        <v>1089</v>
      </c>
      <c r="B58" s="11" t="s">
        <v>200</v>
      </c>
      <c r="C58" s="29" t="s">
        <v>34</v>
      </c>
      <c r="D58" s="62">
        <f>VLOOKUP(A58,[1]גיליון1!$A:$C,3,0)</f>
        <v>7037.63</v>
      </c>
      <c r="E58" s="45">
        <f>VLOOKUP(A58,[1]גיליון1!$A:$D,4,0)</f>
        <v>439.85187500000001</v>
      </c>
      <c r="F58" s="55">
        <f>VLOOKUP(A58,[1]גיליון1!$A:$B,2,0)</f>
        <v>0</v>
      </c>
      <c r="G58" s="45">
        <f>VLOOKUP(A58,[1]גיליון1!$A:$E,5,0)</f>
        <v>6597.7781249999998</v>
      </c>
      <c r="H58" s="32">
        <v>40909</v>
      </c>
      <c r="I58" s="36">
        <v>40909</v>
      </c>
    </row>
    <row r="59" spans="1:9" ht="14.5" thickBot="1" x14ac:dyDescent="0.35">
      <c r="A59" s="10">
        <v>1021</v>
      </c>
      <c r="B59" s="11" t="s">
        <v>203</v>
      </c>
      <c r="C59" s="29" t="s">
        <v>35</v>
      </c>
      <c r="D59" s="62">
        <f>VLOOKUP(A59,[1]גיליון1!$A:$C,3,0)</f>
        <v>10260.870000000001</v>
      </c>
      <c r="E59" s="45">
        <f>VLOOKUP(A59,[1]גיליון1!$A:$D,4,0)</f>
        <v>641.30437500000005</v>
      </c>
      <c r="F59" s="55">
        <f>VLOOKUP(A59,[1]גיליון1!$A:$B,2,0)</f>
        <v>0</v>
      </c>
      <c r="G59" s="45">
        <f>VLOOKUP(A59,[1]גיליון1!$A:$E,5,0)</f>
        <v>9619.5656250000011</v>
      </c>
      <c r="H59" s="32">
        <v>40148</v>
      </c>
      <c r="I59" s="36">
        <v>40148</v>
      </c>
    </row>
    <row r="60" spans="1:9" ht="14.5" thickBot="1" x14ac:dyDescent="0.35">
      <c r="A60" s="10">
        <v>1196</v>
      </c>
      <c r="B60" s="11" t="s">
        <v>200</v>
      </c>
      <c r="C60" s="29" t="s">
        <v>150</v>
      </c>
      <c r="D60" s="62">
        <f>VLOOKUP(A60,[1]גיליון1!$A:$C,3,0)</f>
        <v>4396.38</v>
      </c>
      <c r="E60" s="45">
        <f>VLOOKUP(A60,[1]גיליון1!$A:$D,4,0)</f>
        <v>274.77375000000001</v>
      </c>
      <c r="F60" s="55">
        <f>VLOOKUP(A60,[1]גיליון1!$A:$B,2,0)</f>
        <v>0</v>
      </c>
      <c r="G60" s="45">
        <f>VLOOKUP(A60,[1]גיליון1!$A:$E,5,0)</f>
        <v>4121.6062499999998</v>
      </c>
      <c r="H60" s="32">
        <v>43891</v>
      </c>
      <c r="I60" s="36">
        <v>43891</v>
      </c>
    </row>
    <row r="61" spans="1:9" ht="14.5" thickBot="1" x14ac:dyDescent="0.35">
      <c r="A61" s="10">
        <v>1118</v>
      </c>
      <c r="B61" s="11" t="s">
        <v>203</v>
      </c>
      <c r="C61" s="29" t="s">
        <v>36</v>
      </c>
      <c r="D61" s="62">
        <f>VLOOKUP(A61,[1]גיליון1!$A:$C,3,0)</f>
        <v>4355.33</v>
      </c>
      <c r="E61" s="45">
        <f>VLOOKUP(A61,[1]גיליון1!$A:$D,4,0)</f>
        <v>272.208125</v>
      </c>
      <c r="F61" s="55">
        <f>VLOOKUP(A61,[1]גיליון1!$A:$B,2,0)</f>
        <v>0</v>
      </c>
      <c r="G61" s="45">
        <f>VLOOKUP(A61,[1]גיליון1!$A:$E,5,0)</f>
        <v>4083.1218749999998</v>
      </c>
      <c r="H61" s="32">
        <v>41730</v>
      </c>
      <c r="I61" s="36">
        <v>41730</v>
      </c>
    </row>
    <row r="62" spans="1:9" ht="14.5" thickBot="1" x14ac:dyDescent="0.35">
      <c r="A62" s="10">
        <v>1116</v>
      </c>
      <c r="B62" s="11" t="s">
        <v>203</v>
      </c>
      <c r="C62" s="29" t="s">
        <v>37</v>
      </c>
      <c r="D62" s="62">
        <f>VLOOKUP(A62,[1]גיליון1!$A:$C,3,0)</f>
        <v>4107.1899999999996</v>
      </c>
      <c r="E62" s="45">
        <f>VLOOKUP(A62,[1]גיליון1!$A:$D,4,0)</f>
        <v>256.69937499999997</v>
      </c>
      <c r="F62" s="55">
        <f>VLOOKUP(A62,[1]גיליון1!$A:$B,2,0)</f>
        <v>0</v>
      </c>
      <c r="G62" s="45">
        <f>VLOOKUP(A62,[1]גיליון1!$A:$E,5,0)</f>
        <v>3850.4906249999995</v>
      </c>
      <c r="H62" s="32">
        <v>41730</v>
      </c>
      <c r="I62" s="36">
        <v>41730</v>
      </c>
    </row>
    <row r="63" spans="1:9" ht="14.5" thickBot="1" x14ac:dyDescent="0.35">
      <c r="A63" s="10">
        <v>1266</v>
      </c>
      <c r="B63" s="11" t="s">
        <v>204</v>
      </c>
      <c r="C63" s="5" t="s">
        <v>210</v>
      </c>
      <c r="D63" s="62">
        <f>VLOOKUP(A63,[1]גיליון1!$A:$C,3,0)</f>
        <v>541.61</v>
      </c>
      <c r="E63" s="45">
        <f>VLOOKUP(A63,[1]גיליון1!$A:$D,4,0)</f>
        <v>33.850625000000001</v>
      </c>
      <c r="F63" s="55">
        <f>VLOOKUP(A63,[1]גיליון1!$A:$B,2,0)</f>
        <v>0</v>
      </c>
      <c r="G63" s="45">
        <f>VLOOKUP(A63,[1]גיליון1!$A:$E,5,0)</f>
        <v>507.75937500000003</v>
      </c>
      <c r="H63" s="32">
        <v>44958</v>
      </c>
      <c r="I63" s="36">
        <v>44958</v>
      </c>
    </row>
    <row r="64" spans="1:9" ht="14.5" thickBot="1" x14ac:dyDescent="0.35">
      <c r="A64" s="10">
        <v>1110</v>
      </c>
      <c r="B64" s="11" t="s">
        <v>205</v>
      </c>
      <c r="C64" s="29" t="s">
        <v>255</v>
      </c>
      <c r="D64" s="62">
        <f>VLOOKUP(A64,[1]גיליון1!$A:$C,3,0)</f>
        <v>3906.61</v>
      </c>
      <c r="E64" s="45">
        <f>VLOOKUP(A64,[1]גיליון1!$A:$D,4,0)</f>
        <v>244.16312500000001</v>
      </c>
      <c r="F64" s="55">
        <f>VLOOKUP(A64,[1]גיליון1!$A:$B,2,0)</f>
        <v>0</v>
      </c>
      <c r="G64" s="45">
        <f>VLOOKUP(A64,[1]גיליון1!$A:$E,5,0)</f>
        <v>3662.4468750000001</v>
      </c>
      <c r="H64" s="32">
        <v>41306</v>
      </c>
      <c r="I64" s="36">
        <v>41306</v>
      </c>
    </row>
    <row r="65" spans="1:9" ht="14.5" thickBot="1" x14ac:dyDescent="0.35">
      <c r="A65" s="16">
        <v>1307</v>
      </c>
      <c r="B65" s="11" t="s">
        <v>200</v>
      </c>
      <c r="C65" s="40" t="s">
        <v>265</v>
      </c>
      <c r="D65" s="62">
        <f>VLOOKUP(A65,[1]גיליון1!$A:$C,3,0)</f>
        <v>138.34</v>
      </c>
      <c r="E65" s="45">
        <f>VLOOKUP(A65,[1]גיליון1!$A:$D,4,0)</f>
        <v>8.6462500000000002</v>
      </c>
      <c r="F65" s="55">
        <f>VLOOKUP(A65,[1]גיליון1!$A:$B,2,0)</f>
        <v>0</v>
      </c>
      <c r="G65" s="45">
        <f>VLOOKUP(A65,[1]גיליון1!$A:$E,5,0)</f>
        <v>129.69374999999999</v>
      </c>
      <c r="H65" s="32"/>
      <c r="I65" s="36">
        <v>45717</v>
      </c>
    </row>
    <row r="66" spans="1:9" ht="14.5" thickBot="1" x14ac:dyDescent="0.35">
      <c r="A66" s="10">
        <v>1051</v>
      </c>
      <c r="B66" s="11" t="s">
        <v>202</v>
      </c>
      <c r="C66" s="29" t="s">
        <v>38</v>
      </c>
      <c r="D66" s="62">
        <f>VLOOKUP(A66,[1]גיליון1!$A:$C,3,0)</f>
        <v>20028.099999999999</v>
      </c>
      <c r="E66" s="45">
        <f>VLOOKUP(A66,[1]גיליון1!$A:$D,4,0)</f>
        <v>1251.7562499999999</v>
      </c>
      <c r="F66" s="55">
        <f>VLOOKUP(A66,[1]גיליון1!$A:$B,2,0)</f>
        <v>0</v>
      </c>
      <c r="G66" s="45">
        <f>VLOOKUP(A66,[1]גיליון1!$A:$E,5,0)</f>
        <v>18776.34375</v>
      </c>
      <c r="H66" s="32">
        <v>41730</v>
      </c>
      <c r="I66" s="36">
        <v>41730</v>
      </c>
    </row>
    <row r="67" spans="1:9" ht="14.5" thickBot="1" x14ac:dyDescent="0.35">
      <c r="A67" s="10">
        <v>1176</v>
      </c>
      <c r="B67" s="11" t="s">
        <v>203</v>
      </c>
      <c r="C67" s="29" t="s">
        <v>39</v>
      </c>
      <c r="D67" s="62">
        <f>VLOOKUP(A67,[1]גיליון1!$A:$C,3,0)</f>
        <v>4455.55</v>
      </c>
      <c r="E67" s="45">
        <f>VLOOKUP(A67,[1]גיליון1!$A:$D,4,0)</f>
        <v>278.47187500000001</v>
      </c>
      <c r="F67" s="55">
        <f>VLOOKUP(A67,[1]גיליון1!$A:$B,2,0)</f>
        <v>0</v>
      </c>
      <c r="G67" s="45">
        <f>VLOOKUP(A67,[1]גיליון1!$A:$E,5,0)</f>
        <v>4177.078125</v>
      </c>
      <c r="H67" s="32">
        <v>43132</v>
      </c>
      <c r="I67" s="36">
        <v>43132</v>
      </c>
    </row>
    <row r="68" spans="1:9" ht="14.5" thickBot="1" x14ac:dyDescent="0.35">
      <c r="A68" s="10">
        <v>1272</v>
      </c>
      <c r="B68" s="11" t="s">
        <v>202</v>
      </c>
      <c r="C68" s="5" t="s">
        <v>215</v>
      </c>
      <c r="D68" s="62">
        <f>VLOOKUP(A68,[1]גיליון1!$A:$C,3,0)</f>
        <v>369.38</v>
      </c>
      <c r="E68" s="45">
        <f>VLOOKUP(A68,[1]גיליון1!$A:$D,4,0)</f>
        <v>23.08625</v>
      </c>
      <c r="F68" s="55">
        <f>VLOOKUP(A68,[1]גיליון1!$A:$B,2,0)</f>
        <v>0</v>
      </c>
      <c r="G68" s="45">
        <f>VLOOKUP(A68,[1]גיליון1!$A:$E,5,0)</f>
        <v>346.29374999999999</v>
      </c>
      <c r="H68" s="32">
        <v>44958</v>
      </c>
      <c r="I68" s="36">
        <v>44958</v>
      </c>
    </row>
    <row r="69" spans="1:9" ht="14.5" thickBot="1" x14ac:dyDescent="0.35">
      <c r="A69" s="10">
        <v>1037</v>
      </c>
      <c r="B69" s="11" t="s">
        <v>199</v>
      </c>
      <c r="C69" s="29" t="s">
        <v>40</v>
      </c>
      <c r="D69" s="62">
        <f>VLOOKUP(A69,[1]גיליון1!$A:$C,3,0)</f>
        <v>1961.93</v>
      </c>
      <c r="E69" s="45">
        <f>VLOOKUP(A69,[1]גיליון1!$A:$D,4,0)</f>
        <v>122.620625</v>
      </c>
      <c r="F69" s="55">
        <f>VLOOKUP(A69,[1]גיליון1!$A:$B,2,0)</f>
        <v>0</v>
      </c>
      <c r="G69" s="45">
        <f>VLOOKUP(A69,[1]גיליון1!$A:$E,5,0)</f>
        <v>1839.309375</v>
      </c>
      <c r="H69" s="32">
        <v>40148</v>
      </c>
      <c r="I69" s="36">
        <v>40148</v>
      </c>
    </row>
    <row r="70" spans="1:9" ht="14.5" thickBot="1" x14ac:dyDescent="0.35">
      <c r="A70" s="10">
        <v>1008</v>
      </c>
      <c r="B70" s="11" t="s">
        <v>200</v>
      </c>
      <c r="C70" s="29" t="s">
        <v>41</v>
      </c>
      <c r="D70" s="62">
        <f>VLOOKUP(A70,[1]גיליון1!$A:$C,3,0)</f>
        <v>3892.5</v>
      </c>
      <c r="E70" s="45">
        <f>VLOOKUP(A70,[1]גיליון1!$A:$D,4,0)</f>
        <v>243.28125</v>
      </c>
      <c r="F70" s="55">
        <f>VLOOKUP(A70,[1]גיליון1!$A:$B,2,0)</f>
        <v>0</v>
      </c>
      <c r="G70" s="45">
        <f>VLOOKUP(A70,[1]גיליון1!$A:$E,5,0)</f>
        <v>3649.21875</v>
      </c>
      <c r="H70" s="32">
        <v>40148</v>
      </c>
      <c r="I70" s="36">
        <v>40148</v>
      </c>
    </row>
    <row r="71" spans="1:9" ht="14.5" thickBot="1" x14ac:dyDescent="0.35">
      <c r="A71" s="10">
        <v>1334</v>
      </c>
      <c r="B71" s="11" t="s">
        <v>207</v>
      </c>
      <c r="C71" s="29" t="s">
        <v>302</v>
      </c>
      <c r="D71" s="62">
        <f>VLOOKUP(A71,[1]גיליון1!$A:$C,3,0)</f>
        <v>7185.1</v>
      </c>
      <c r="E71" s="45">
        <f>VLOOKUP(A71,[1]גיליון1!$A:$D,4,0)</f>
        <v>449.06875000000002</v>
      </c>
      <c r="F71" s="55">
        <f>VLOOKUP(A71,[1]גיליון1!$A:$B,2,0)</f>
        <v>0</v>
      </c>
      <c r="G71" s="45">
        <f>VLOOKUP(A71,[1]גיליון1!$A:$E,5,0)</f>
        <v>6736.03125</v>
      </c>
      <c r="H71" s="32"/>
      <c r="I71" s="36">
        <v>46054</v>
      </c>
    </row>
    <row r="72" spans="1:9" ht="14.5" thickBot="1" x14ac:dyDescent="0.35">
      <c r="A72" s="16">
        <v>1312</v>
      </c>
      <c r="B72" s="11" t="s">
        <v>205</v>
      </c>
      <c r="C72" s="40" t="s">
        <v>270</v>
      </c>
      <c r="D72" s="62">
        <f>VLOOKUP(A72,[1]גיליון1!$A:$C,3,0)</f>
        <v>987.24</v>
      </c>
      <c r="E72" s="45">
        <f>VLOOKUP(A72,[1]גיליון1!$A:$D,4,0)</f>
        <v>61.702500000000001</v>
      </c>
      <c r="F72" s="55">
        <f>VLOOKUP(A72,[1]גיליון1!$A:$B,2,0)</f>
        <v>0</v>
      </c>
      <c r="G72" s="45">
        <f>VLOOKUP(A72,[1]גיליון1!$A:$E,5,0)</f>
        <v>925.53750000000002</v>
      </c>
      <c r="H72" s="32"/>
      <c r="I72" s="36">
        <v>45717</v>
      </c>
    </row>
    <row r="73" spans="1:9" ht="14.5" thickBot="1" x14ac:dyDescent="0.35">
      <c r="A73" s="10">
        <v>1241</v>
      </c>
      <c r="B73" s="11" t="s">
        <v>199</v>
      </c>
      <c r="C73" s="5" t="s">
        <v>175</v>
      </c>
      <c r="D73" s="62">
        <f>VLOOKUP(A73,[1]גיליון1!$A:$C,3,0)</f>
        <v>801.05</v>
      </c>
      <c r="E73" s="45">
        <f>VLOOKUP(A73,[1]גיליון1!$A:$D,4,0)</f>
        <v>50.065624999999997</v>
      </c>
      <c r="F73" s="55">
        <f>VLOOKUP(A73,[1]גיליון1!$A:$B,2,0)</f>
        <v>0</v>
      </c>
      <c r="G73" s="45">
        <f>VLOOKUP(A73,[1]גיליון1!$A:$E,5,0)</f>
        <v>750.984375</v>
      </c>
      <c r="H73" s="32">
        <v>44270</v>
      </c>
      <c r="I73" s="36">
        <v>44270</v>
      </c>
    </row>
    <row r="74" spans="1:9" ht="14.5" thickBot="1" x14ac:dyDescent="0.35">
      <c r="A74" s="10">
        <v>1234</v>
      </c>
      <c r="B74" s="11" t="s">
        <v>197</v>
      </c>
      <c r="C74" s="5" t="s">
        <v>169</v>
      </c>
      <c r="D74" s="62">
        <f>VLOOKUP(A74,[1]גיליון1!$A:$C,3,0)</f>
        <v>8429.27</v>
      </c>
      <c r="E74" s="45">
        <f>VLOOKUP(A74,[1]גיליון1!$A:$D,4,0)</f>
        <v>526.82937500000003</v>
      </c>
      <c r="F74" s="55">
        <f>VLOOKUP(A74,[1]גיליון1!$A:$B,2,0)</f>
        <v>0</v>
      </c>
      <c r="G74" s="45">
        <f>VLOOKUP(A74,[1]גיליון1!$A:$E,5,0)</f>
        <v>7902.4406250000002</v>
      </c>
      <c r="H74" s="32">
        <v>44270</v>
      </c>
      <c r="I74" s="36">
        <v>44270</v>
      </c>
    </row>
    <row r="75" spans="1:9" ht="14.5" thickBot="1" x14ac:dyDescent="0.35">
      <c r="A75" s="10">
        <v>1261</v>
      </c>
      <c r="B75" s="11" t="s">
        <v>197</v>
      </c>
      <c r="C75" s="5" t="s">
        <v>193</v>
      </c>
      <c r="D75" s="62">
        <f>VLOOKUP(A75,[1]גיליון1!$A:$C,3,0)</f>
        <v>323.20999999999998</v>
      </c>
      <c r="E75" s="45">
        <f>VLOOKUP(A75,[1]גיליון1!$A:$D,4,0)</f>
        <v>20.200624999999999</v>
      </c>
      <c r="F75" s="55">
        <f>VLOOKUP(A75,[1]גיליון1!$A:$B,2,0)</f>
        <v>0</v>
      </c>
      <c r="G75" s="45">
        <f>VLOOKUP(A75,[1]גיליון1!$A:$E,5,0)</f>
        <v>303.00937499999998</v>
      </c>
      <c r="H75" s="32">
        <v>44593</v>
      </c>
      <c r="I75" s="36">
        <v>44593</v>
      </c>
    </row>
    <row r="76" spans="1:9" ht="14.5" thickBot="1" x14ac:dyDescent="0.35">
      <c r="A76" s="10">
        <v>1122</v>
      </c>
      <c r="B76" s="11" t="s">
        <v>203</v>
      </c>
      <c r="C76" s="29" t="s">
        <v>42</v>
      </c>
      <c r="D76" s="62">
        <f>VLOOKUP(A76,[1]גיליון1!$A:$C,3,0)</f>
        <v>3730.32</v>
      </c>
      <c r="E76" s="45">
        <f>VLOOKUP(A76,[1]גיליון1!$A:$D,4,0)</f>
        <v>233.14500000000001</v>
      </c>
      <c r="F76" s="55">
        <f>VLOOKUP(A76,[1]גיליון1!$A:$B,2,0)</f>
        <v>0</v>
      </c>
      <c r="G76" s="45">
        <f>VLOOKUP(A76,[1]גיליון1!$A:$E,5,0)</f>
        <v>3497.1750000000002</v>
      </c>
      <c r="H76" s="32">
        <v>41730</v>
      </c>
      <c r="I76" s="36">
        <v>41730</v>
      </c>
    </row>
    <row r="77" spans="1:9" ht="14.5" thickBot="1" x14ac:dyDescent="0.35">
      <c r="A77" s="10">
        <v>1292</v>
      </c>
      <c r="B77" s="11" t="s">
        <v>199</v>
      </c>
      <c r="C77" s="5" t="s">
        <v>241</v>
      </c>
      <c r="D77" s="62">
        <f>VLOOKUP(A77,[1]גיליון1!$A:$C,3,0)</f>
        <v>2319.8000000000002</v>
      </c>
      <c r="E77" s="45">
        <f>VLOOKUP(A77,[1]גיליון1!$A:$D,4,0)</f>
        <v>144.98750000000001</v>
      </c>
      <c r="F77" s="55">
        <f>VLOOKUP(A77,[1]גיליון1!$A:$B,2,0)</f>
        <v>0</v>
      </c>
      <c r="G77" s="45">
        <f>VLOOKUP(A77,[1]גיליון1!$A:$E,5,0)</f>
        <v>2174.8125</v>
      </c>
      <c r="H77" s="32">
        <v>45323</v>
      </c>
      <c r="I77" s="36">
        <v>45323</v>
      </c>
    </row>
    <row r="78" spans="1:9" ht="14.5" thickBot="1" x14ac:dyDescent="0.35">
      <c r="A78" s="10">
        <v>1064</v>
      </c>
      <c r="B78" s="11" t="s">
        <v>205</v>
      </c>
      <c r="C78" s="29" t="s">
        <v>43</v>
      </c>
      <c r="D78" s="62">
        <f>VLOOKUP(A78,[1]גיליון1!$A:$C,3,0)</f>
        <v>270586.83</v>
      </c>
      <c r="E78" s="45">
        <f>VLOOKUP(A78,[1]גיליון1!$A:$D,4,0)</f>
        <v>16911.676875000001</v>
      </c>
      <c r="F78" s="55">
        <f>VLOOKUP(A78,[1]גיליון1!$A:$B,2,0)</f>
        <v>0</v>
      </c>
      <c r="G78" s="45">
        <f>VLOOKUP(A78,[1]גיליון1!$A:$E,5,0)</f>
        <v>253675.15312500001</v>
      </c>
      <c r="H78" s="32">
        <v>40391</v>
      </c>
      <c r="I78" s="36">
        <v>40391</v>
      </c>
    </row>
    <row r="79" spans="1:9" ht="14.5" thickBot="1" x14ac:dyDescent="0.35">
      <c r="A79" s="10">
        <v>1217</v>
      </c>
      <c r="B79" s="11" t="s">
        <v>200</v>
      </c>
      <c r="C79" s="5" t="s">
        <v>155</v>
      </c>
      <c r="D79" s="62">
        <f>VLOOKUP(A79,[1]גיליון1!$A:$C,3,0)</f>
        <v>525.73</v>
      </c>
      <c r="E79" s="45">
        <f>VLOOKUP(A79,[1]גיליון1!$A:$D,4,0)</f>
        <v>32.858125000000001</v>
      </c>
      <c r="F79" s="55">
        <f>VLOOKUP(A79,[1]גיליון1!$A:$B,2,0)</f>
        <v>0</v>
      </c>
      <c r="G79" s="45">
        <f>VLOOKUP(A79,[1]גיליון1!$A:$E,5,0)</f>
        <v>1.8750000000409273E-3</v>
      </c>
      <c r="H79" s="32">
        <v>44270</v>
      </c>
      <c r="I79" s="36">
        <v>44270</v>
      </c>
    </row>
    <row r="80" spans="1:9" ht="14.5" thickBot="1" x14ac:dyDescent="0.35">
      <c r="A80" s="10">
        <v>1163</v>
      </c>
      <c r="B80" s="11" t="s">
        <v>202</v>
      </c>
      <c r="C80" s="29" t="s">
        <v>44</v>
      </c>
      <c r="D80" s="62">
        <f>VLOOKUP(A80,[1]גיליון1!$A:$C,3,0)</f>
        <v>656.24</v>
      </c>
      <c r="E80" s="45">
        <f>VLOOKUP(A80,[1]גיליון1!$A:$D,4,0)</f>
        <v>41.015000000000001</v>
      </c>
      <c r="F80" s="55">
        <f>VLOOKUP(A80,[1]גיליון1!$A:$B,2,0)</f>
        <v>0</v>
      </c>
      <c r="G80" s="45">
        <f>VLOOKUP(A80,[1]גיליון1!$A:$E,5,0)</f>
        <v>-4.9999999999954525E-3</v>
      </c>
      <c r="H80" s="32">
        <v>42767</v>
      </c>
      <c r="I80" s="36">
        <v>42767</v>
      </c>
    </row>
    <row r="81" spans="1:9" ht="14.5" thickBot="1" x14ac:dyDescent="0.35">
      <c r="A81" s="10">
        <v>1265</v>
      </c>
      <c r="B81" s="11" t="s">
        <v>230</v>
      </c>
      <c r="C81" s="5" t="s">
        <v>209</v>
      </c>
      <c r="D81" s="62">
        <f>VLOOKUP(A81,[1]גיליון1!$A:$C,3,0)</f>
        <v>6051.56</v>
      </c>
      <c r="E81" s="45">
        <f>VLOOKUP(A81,[1]גיליון1!$A:$D,4,0)</f>
        <v>378.22250000000003</v>
      </c>
      <c r="F81" s="55">
        <f>VLOOKUP(A81,[1]גיליון1!$A:$B,2,0)</f>
        <v>0</v>
      </c>
      <c r="G81" s="45">
        <f>VLOOKUP(A81,[1]גיליון1!$A:$E,5,0)</f>
        <v>5673.3375000000005</v>
      </c>
      <c r="H81" s="32">
        <v>44958</v>
      </c>
      <c r="I81" s="36">
        <v>44958</v>
      </c>
    </row>
    <row r="82" spans="1:9" ht="14.5" thickBot="1" x14ac:dyDescent="0.35">
      <c r="A82" s="10">
        <v>1124</v>
      </c>
      <c r="B82" s="11" t="s">
        <v>203</v>
      </c>
      <c r="C82" s="29" t="s">
        <v>45</v>
      </c>
      <c r="D82" s="62">
        <f>VLOOKUP(A82,[1]גיליון1!$A:$C,3,0)</f>
        <v>4317.3500000000004</v>
      </c>
      <c r="E82" s="45">
        <f>VLOOKUP(A82,[1]גיליון1!$A:$D,4,0)</f>
        <v>269.83437500000002</v>
      </c>
      <c r="F82" s="55">
        <f>VLOOKUP(A82,[1]גיליון1!$A:$B,2,0)</f>
        <v>0</v>
      </c>
      <c r="G82" s="45">
        <f>VLOOKUP(A82,[1]גיליון1!$A:$E,5,0)</f>
        <v>4047.5156250000005</v>
      </c>
      <c r="H82" s="32">
        <v>41730</v>
      </c>
      <c r="I82" s="36">
        <v>41730</v>
      </c>
    </row>
    <row r="83" spans="1:9" ht="14.5" thickBot="1" x14ac:dyDescent="0.35">
      <c r="A83" s="10">
        <v>1162</v>
      </c>
      <c r="B83" s="11" t="s">
        <v>203</v>
      </c>
      <c r="C83" s="29" t="s">
        <v>46</v>
      </c>
      <c r="D83" s="62">
        <f>VLOOKUP(A83,[1]גיליון1!$A:$C,3,0)</f>
        <v>5147.34</v>
      </c>
      <c r="E83" s="45">
        <f>VLOOKUP(A83,[1]גיליון1!$A:$D,4,0)</f>
        <v>321.70875000000001</v>
      </c>
      <c r="F83" s="55">
        <f>VLOOKUP(A83,[1]גיליון1!$A:$B,2,0)</f>
        <v>0</v>
      </c>
      <c r="G83" s="45">
        <f>VLOOKUP(A83,[1]גיליון1!$A:$E,5,0)</f>
        <v>4825.6312500000004</v>
      </c>
      <c r="H83" s="32">
        <v>42767</v>
      </c>
      <c r="I83" s="36">
        <v>42767</v>
      </c>
    </row>
    <row r="84" spans="1:9" ht="14.5" thickBot="1" x14ac:dyDescent="0.35">
      <c r="A84" s="10">
        <v>1323</v>
      </c>
      <c r="B84" s="11" t="s">
        <v>206</v>
      </c>
      <c r="C84" s="29" t="s">
        <v>291</v>
      </c>
      <c r="D84" s="62">
        <f>VLOOKUP(A84,[1]גיליון1!$A:$C,3,0)</f>
        <v>3742.02</v>
      </c>
      <c r="E84" s="45">
        <f>VLOOKUP(A84,[1]גיליון1!$A:$D,4,0)</f>
        <v>233.87625</v>
      </c>
      <c r="F84" s="55">
        <f>VLOOKUP(A84,[1]גיליון1!$A:$B,2,0)</f>
        <v>0</v>
      </c>
      <c r="G84" s="45">
        <f>VLOOKUP(A84,[1]גיליון1!$A:$E,5,0)</f>
        <v>3508.1437500000002</v>
      </c>
      <c r="H84" s="32"/>
      <c r="I84" s="36">
        <v>46054</v>
      </c>
    </row>
    <row r="85" spans="1:9" ht="14.5" thickBot="1" x14ac:dyDescent="0.35">
      <c r="A85" s="16">
        <v>1306</v>
      </c>
      <c r="B85" s="11" t="s">
        <v>204</v>
      </c>
      <c r="C85" s="40" t="s">
        <v>264</v>
      </c>
      <c r="D85" s="62">
        <f>VLOOKUP(A85,[1]גיליון1!$A:$C,3,0)</f>
        <v>337.15</v>
      </c>
      <c r="E85" s="45">
        <f>VLOOKUP(A85,[1]גיליון1!$A:$D,4,0)</f>
        <v>21.071874999999999</v>
      </c>
      <c r="F85" s="55">
        <f>VLOOKUP(A85,[1]גיליון1!$A:$B,2,0)</f>
        <v>0</v>
      </c>
      <c r="G85" s="45">
        <f>VLOOKUP(A85,[1]גיליון1!$A:$E,5,0)</f>
        <v>316.078125</v>
      </c>
      <c r="H85" s="32"/>
      <c r="I85" s="36">
        <v>45717</v>
      </c>
    </row>
    <row r="86" spans="1:9" ht="14.5" thickBot="1" x14ac:dyDescent="0.35">
      <c r="A86" s="10">
        <v>1160</v>
      </c>
      <c r="B86" s="11" t="s">
        <v>203</v>
      </c>
      <c r="C86" s="29" t="s">
        <v>48</v>
      </c>
      <c r="D86" s="62">
        <f>VLOOKUP(A86,[1]גיליון1!$A:$C,3,0)</f>
        <v>4690.5200000000004</v>
      </c>
      <c r="E86" s="45">
        <f>VLOOKUP(A86,[1]גיליון1!$A:$D,4,0)</f>
        <v>293.15750000000003</v>
      </c>
      <c r="F86" s="55">
        <f>VLOOKUP(A86,[1]גיליון1!$A:$B,2,0)</f>
        <v>0</v>
      </c>
      <c r="G86" s="45">
        <f>VLOOKUP(A86,[1]גיליון1!$A:$E,5,0)</f>
        <v>4397.3625000000002</v>
      </c>
      <c r="H86" s="32">
        <v>42767</v>
      </c>
      <c r="I86" s="36">
        <v>42767</v>
      </c>
    </row>
    <row r="87" spans="1:9" ht="14.5" thickBot="1" x14ac:dyDescent="0.35">
      <c r="A87" s="10">
        <v>1251</v>
      </c>
      <c r="B87" s="11" t="s">
        <v>201</v>
      </c>
      <c r="C87" s="5" t="s">
        <v>186</v>
      </c>
      <c r="D87" s="62">
        <f>VLOOKUP(A87,[1]גיליון1!$A:$C,3,0)</f>
        <v>5337.48</v>
      </c>
      <c r="E87" s="45">
        <f>VLOOKUP(A87,[1]גיליון1!$A:$D,4,0)</f>
        <v>333.59249999999997</v>
      </c>
      <c r="F87" s="55">
        <f>VLOOKUP(A87,[1]גיליון1!$A:$B,2,0)</f>
        <v>0</v>
      </c>
      <c r="G87" s="45">
        <f>VLOOKUP(A87,[1]גיליון1!$A:$E,5,0)</f>
        <v>5003.8874999999998</v>
      </c>
      <c r="H87" s="32">
        <v>44593</v>
      </c>
      <c r="I87" s="36">
        <v>44593</v>
      </c>
    </row>
    <row r="88" spans="1:9" ht="14.5" thickBot="1" x14ac:dyDescent="0.35">
      <c r="A88" s="10">
        <v>1142</v>
      </c>
      <c r="B88" s="11" t="s">
        <v>202</v>
      </c>
      <c r="C88" s="29" t="s">
        <v>49</v>
      </c>
      <c r="D88" s="62">
        <f>VLOOKUP(A88,[1]גיליון1!$A:$C,3,0)</f>
        <v>17628.88</v>
      </c>
      <c r="E88" s="45">
        <f>VLOOKUP(A88,[1]גיליון1!$A:$D,4,0)</f>
        <v>1101.8050000000001</v>
      </c>
      <c r="F88" s="55">
        <f>VLOOKUP(A88,[1]גיליון1!$A:$B,2,0)</f>
        <v>0</v>
      </c>
      <c r="G88" s="45">
        <f>VLOOKUP(A88,[1]גיליון1!$A:$E,5,0)</f>
        <v>16527.075000000001</v>
      </c>
      <c r="H88" s="32">
        <v>42095</v>
      </c>
      <c r="I88" s="36">
        <v>42095</v>
      </c>
    </row>
    <row r="89" spans="1:9" ht="14.5" thickBot="1" x14ac:dyDescent="0.35">
      <c r="A89" s="10">
        <v>1147</v>
      </c>
      <c r="B89" s="11" t="s">
        <v>201</v>
      </c>
      <c r="C89" s="29" t="s">
        <v>50</v>
      </c>
      <c r="D89" s="62">
        <f>VLOOKUP(A89,[1]גיליון1!$A:$C,3,0)</f>
        <v>5170.83</v>
      </c>
      <c r="E89" s="45">
        <f>VLOOKUP(A89,[1]גיליון1!$A:$D,4,0)</f>
        <v>323.176875</v>
      </c>
      <c r="F89" s="55">
        <f>VLOOKUP(A89,[1]גיליון1!$A:$B,2,0)</f>
        <v>0</v>
      </c>
      <c r="G89" s="45">
        <f>VLOOKUP(A89,[1]גיליון1!$A:$E,5,0)</f>
        <v>4847.6531249999998</v>
      </c>
      <c r="H89" s="32">
        <v>42248</v>
      </c>
      <c r="I89" s="36">
        <v>42248</v>
      </c>
    </row>
    <row r="90" spans="1:9" ht="14.5" thickBot="1" x14ac:dyDescent="0.35">
      <c r="A90" s="10">
        <v>1243</v>
      </c>
      <c r="B90" s="11" t="s">
        <v>205</v>
      </c>
      <c r="C90" s="5" t="s">
        <v>178</v>
      </c>
      <c r="D90" s="62">
        <f>VLOOKUP(A90,[1]גיליון1!$A:$C,3,0)</f>
        <v>10445.93</v>
      </c>
      <c r="E90" s="45">
        <f>VLOOKUP(A90,[1]גיליון1!$A:$D,4,0)</f>
        <v>652.87062500000002</v>
      </c>
      <c r="F90" s="55">
        <f>VLOOKUP(A90,[1]גיליון1!$A:$B,2,0)</f>
        <v>0</v>
      </c>
      <c r="G90" s="45">
        <f>VLOOKUP(A90,[1]גיליון1!$A:$E,5,0)</f>
        <v>9793.0593750000007</v>
      </c>
      <c r="H90" s="32">
        <v>44593</v>
      </c>
      <c r="I90" s="36">
        <v>44593</v>
      </c>
    </row>
    <row r="91" spans="1:9" ht="14.5" thickBot="1" x14ac:dyDescent="0.35">
      <c r="A91" s="10">
        <v>1211</v>
      </c>
      <c r="B91" s="11" t="s">
        <v>201</v>
      </c>
      <c r="C91" s="29" t="s">
        <v>140</v>
      </c>
      <c r="D91" s="62">
        <f>VLOOKUP(A91,[1]גיליון1!$A:$C,3,0)</f>
        <v>5135.96</v>
      </c>
      <c r="E91" s="45">
        <f>VLOOKUP(A91,[1]גיליון1!$A:$D,4,0)</f>
        <v>320.9975</v>
      </c>
      <c r="F91" s="55">
        <f>VLOOKUP(A91,[1]גיליון1!$A:$B,2,0)</f>
        <v>0</v>
      </c>
      <c r="G91" s="45">
        <f>VLOOKUP(A91,[1]גיליון1!$A:$E,5,0)</f>
        <v>4814.9624999999996</v>
      </c>
      <c r="H91" s="32">
        <v>43891</v>
      </c>
      <c r="I91" s="36">
        <v>43891</v>
      </c>
    </row>
    <row r="92" spans="1:9" ht="14.5" thickBot="1" x14ac:dyDescent="0.35">
      <c r="A92" s="10">
        <v>1044</v>
      </c>
      <c r="B92" s="11" t="s">
        <v>205</v>
      </c>
      <c r="C92" s="29" t="s">
        <v>256</v>
      </c>
      <c r="D92" s="62">
        <f>VLOOKUP(A92,[1]גיליון1!$A:$C,3,0)</f>
        <v>11673.14</v>
      </c>
      <c r="E92" s="45">
        <f>VLOOKUP(A92,[1]גיליון1!$A:$D,4,0)</f>
        <v>729.57124999999996</v>
      </c>
      <c r="F92" s="55">
        <f>VLOOKUP(A92,[1]גיליון1!$A:$B,2,0)</f>
        <v>0</v>
      </c>
      <c r="G92" s="45">
        <f>VLOOKUP(A92,[1]גיליון1!$A:$E,5,0)</f>
        <v>10943.568749999999</v>
      </c>
      <c r="H92" s="32">
        <v>40238</v>
      </c>
      <c r="I92" s="36">
        <v>40238</v>
      </c>
    </row>
    <row r="93" spans="1:9" ht="14.5" thickBot="1" x14ac:dyDescent="0.35">
      <c r="A93" s="16">
        <v>1310</v>
      </c>
      <c r="B93" s="11" t="s">
        <v>203</v>
      </c>
      <c r="C93" s="40" t="s">
        <v>268</v>
      </c>
      <c r="D93" s="62">
        <f>VLOOKUP(A93,[1]גיליון1!$A:$C,3,0)</f>
        <v>39.99</v>
      </c>
      <c r="E93" s="45">
        <f>VLOOKUP(A93,[1]גיליון1!$A:$D,4,0)</f>
        <v>2.4993750000000001</v>
      </c>
      <c r="F93" s="55">
        <f>VLOOKUP(A93,[1]גיליון1!$A:$B,2,0)</f>
        <v>0</v>
      </c>
      <c r="G93" s="45">
        <f>VLOOKUP(A93,[1]גיליון1!$A:$E,5,0)</f>
        <v>37.490625000000001</v>
      </c>
      <c r="H93" s="32"/>
      <c r="I93" s="36">
        <v>45717</v>
      </c>
    </row>
    <row r="94" spans="1:9" ht="14.5" thickBot="1" x14ac:dyDescent="0.35">
      <c r="A94" s="10">
        <v>1298</v>
      </c>
      <c r="B94" s="11" t="s">
        <v>207</v>
      </c>
      <c r="C94" s="5" t="s">
        <v>247</v>
      </c>
      <c r="D94" s="62">
        <f>VLOOKUP(A94,[1]גיליון1!$A:$C,3,0)</f>
        <v>710.26</v>
      </c>
      <c r="E94" s="45">
        <f>VLOOKUP(A94,[1]גיליון1!$A:$D,4,0)</f>
        <v>44.391249999999999</v>
      </c>
      <c r="F94" s="55">
        <f>VLOOKUP(A94,[1]גיליון1!$A:$B,2,0)</f>
        <v>0</v>
      </c>
      <c r="G94" s="45">
        <f>VLOOKUP(A94,[1]גיליון1!$A:$E,5,0)</f>
        <v>665.86874999999998</v>
      </c>
      <c r="H94" s="32">
        <v>45323</v>
      </c>
      <c r="I94" s="36">
        <v>45323</v>
      </c>
    </row>
    <row r="95" spans="1:9" ht="14.5" thickBot="1" x14ac:dyDescent="0.35">
      <c r="A95" s="10">
        <v>1136</v>
      </c>
      <c r="B95" s="11" t="s">
        <v>205</v>
      </c>
      <c r="C95" s="29" t="s">
        <v>51</v>
      </c>
      <c r="D95" s="62">
        <f>VLOOKUP(A95,[1]גיליון1!$A:$C,3,0)</f>
        <v>2851.82</v>
      </c>
      <c r="E95" s="45">
        <f>VLOOKUP(A95,[1]גיליון1!$A:$D,4,0)</f>
        <v>178.23875000000001</v>
      </c>
      <c r="F95" s="55">
        <f>VLOOKUP(A95,[1]גיליון1!$A:$B,2,0)</f>
        <v>0</v>
      </c>
      <c r="G95" s="45">
        <f>VLOOKUP(A95,[1]גיליון1!$A:$E,5,0)</f>
        <v>2673.5812500000002</v>
      </c>
      <c r="H95" s="32">
        <v>42095</v>
      </c>
      <c r="I95" s="36">
        <v>42095</v>
      </c>
    </row>
    <row r="96" spans="1:9" ht="14.5" thickBot="1" x14ac:dyDescent="0.35">
      <c r="A96" s="10">
        <v>1235</v>
      </c>
      <c r="B96" s="11" t="s">
        <v>201</v>
      </c>
      <c r="C96" s="5" t="s">
        <v>170</v>
      </c>
      <c r="D96" s="62">
        <f>VLOOKUP(A96,[1]גיליון1!$A:$C,3,0)</f>
        <v>2141.91</v>
      </c>
      <c r="E96" s="45">
        <f>VLOOKUP(A96,[1]גיליון1!$A:$D,4,0)</f>
        <v>133.86937499999999</v>
      </c>
      <c r="F96" s="55">
        <f>VLOOKUP(A96,[1]גיליון1!$A:$B,2,0)</f>
        <v>0</v>
      </c>
      <c r="G96" s="45">
        <f>VLOOKUP(A96,[1]גיליון1!$A:$E,5,0)</f>
        <v>6.2499999989995558E-4</v>
      </c>
      <c r="H96" s="32">
        <v>44270</v>
      </c>
      <c r="I96" s="36">
        <v>44270</v>
      </c>
    </row>
    <row r="97" spans="1:9" ht="14.5" thickBot="1" x14ac:dyDescent="0.35">
      <c r="A97" s="10">
        <v>1218</v>
      </c>
      <c r="B97" s="11" t="s">
        <v>200</v>
      </c>
      <c r="C97" s="5" t="s">
        <v>156</v>
      </c>
      <c r="D97" s="62">
        <f>VLOOKUP(A97,[1]גיליון1!$A:$C,3,0)</f>
        <v>3391.25</v>
      </c>
      <c r="E97" s="45">
        <f>VLOOKUP(A97,[1]גיליון1!$A:$D,4,0)</f>
        <v>211.953125</v>
      </c>
      <c r="F97" s="55">
        <f>VLOOKUP(A97,[1]גיליון1!$A:$B,2,0)</f>
        <v>0</v>
      </c>
      <c r="G97" s="45">
        <f>VLOOKUP(A97,[1]גיליון1!$A:$E,5,0)</f>
        <v>3179.296875</v>
      </c>
      <c r="H97" s="32">
        <v>44270</v>
      </c>
      <c r="I97" s="36">
        <v>44270</v>
      </c>
    </row>
    <row r="98" spans="1:9" ht="14.5" thickBot="1" x14ac:dyDescent="0.35">
      <c r="A98" s="10">
        <v>1177</v>
      </c>
      <c r="B98" s="11" t="s">
        <v>203</v>
      </c>
      <c r="C98" s="29" t="s">
        <v>52</v>
      </c>
      <c r="D98" s="62">
        <f>VLOOKUP(A98,[1]גיליון1!$A:$C,3,0)</f>
        <v>4928.16</v>
      </c>
      <c r="E98" s="45">
        <f>VLOOKUP(A98,[1]גיליון1!$A:$D,4,0)</f>
        <v>308.01</v>
      </c>
      <c r="F98" s="55">
        <f>VLOOKUP(A98,[1]גיליון1!$A:$B,2,0)</f>
        <v>0</v>
      </c>
      <c r="G98" s="45">
        <f>VLOOKUP(A98,[1]גיליון1!$A:$E,5,0)</f>
        <v>4620.1499999999996</v>
      </c>
      <c r="H98" s="32">
        <v>43132</v>
      </c>
      <c r="I98" s="36">
        <v>43132</v>
      </c>
    </row>
    <row r="99" spans="1:9" ht="14.5" thickBot="1" x14ac:dyDescent="0.35">
      <c r="A99" s="10">
        <v>1135</v>
      </c>
      <c r="B99" s="11" t="s">
        <v>205</v>
      </c>
      <c r="C99" s="29" t="s">
        <v>53</v>
      </c>
      <c r="D99" s="62">
        <f>VLOOKUP(A99,[1]גיליון1!$A:$C,3,0)</f>
        <v>9653.92</v>
      </c>
      <c r="E99" s="45">
        <f>VLOOKUP(A99,[1]גיליון1!$A:$D,4,0)</f>
        <v>603.37</v>
      </c>
      <c r="F99" s="55">
        <f>VLOOKUP(A99,[1]גיליון1!$A:$B,2,0)</f>
        <v>0</v>
      </c>
      <c r="G99" s="45">
        <f>VLOOKUP(A99,[1]גיליון1!$A:$E,5,0)</f>
        <v>9050.5499999999993</v>
      </c>
      <c r="H99" s="32">
        <v>42095</v>
      </c>
      <c r="I99" s="36">
        <v>42095</v>
      </c>
    </row>
    <row r="100" spans="1:9" ht="14.5" thickBot="1" x14ac:dyDescent="0.35">
      <c r="A100" s="10">
        <v>1324</v>
      </c>
      <c r="B100" s="11" t="s">
        <v>199</v>
      </c>
      <c r="C100" s="29" t="s">
        <v>292</v>
      </c>
      <c r="D100" s="62">
        <f>VLOOKUP(A100,[1]גיליון1!$A:$C,3,0)</f>
        <v>1898.13</v>
      </c>
      <c r="E100" s="45">
        <f>VLOOKUP(A100,[1]גיליון1!$A:$D,4,0)</f>
        <v>118.63312500000001</v>
      </c>
      <c r="F100" s="55">
        <f>VLOOKUP(A100,[1]גיליון1!$A:$B,2,0)</f>
        <v>0</v>
      </c>
      <c r="G100" s="45">
        <f>VLOOKUP(A100,[1]גיליון1!$A:$E,5,0)</f>
        <v>1779.496875</v>
      </c>
      <c r="H100" s="32"/>
      <c r="I100" s="36">
        <v>46054</v>
      </c>
    </row>
    <row r="101" spans="1:9" ht="14.5" thickBot="1" x14ac:dyDescent="0.35">
      <c r="A101" s="10">
        <v>1250</v>
      </c>
      <c r="B101" s="11" t="s">
        <v>203</v>
      </c>
      <c r="C101" s="5" t="s">
        <v>185</v>
      </c>
      <c r="D101" s="62">
        <f>VLOOKUP(A101,[1]גיליון1!$A:$C,3,0)</f>
        <v>4174.08</v>
      </c>
      <c r="E101" s="45">
        <f>VLOOKUP(A101,[1]גיליון1!$A:$D,4,0)</f>
        <v>260.88</v>
      </c>
      <c r="F101" s="55">
        <f>VLOOKUP(A101,[1]גיליון1!$A:$B,2,0)</f>
        <v>0</v>
      </c>
      <c r="G101" s="45">
        <f>VLOOKUP(A101,[1]גיליון1!$A:$E,5,0)</f>
        <v>3913.2</v>
      </c>
      <c r="H101" s="32">
        <v>44593</v>
      </c>
      <c r="I101" s="36">
        <v>44593</v>
      </c>
    </row>
    <row r="102" spans="1:9" ht="14.5" thickBot="1" x14ac:dyDescent="0.35">
      <c r="A102" s="16">
        <v>1317</v>
      </c>
      <c r="B102" s="11" t="s">
        <v>203</v>
      </c>
      <c r="C102" s="38" t="s">
        <v>275</v>
      </c>
      <c r="D102" s="62">
        <f>VLOOKUP(A102,[1]גיליון1!$A:$C,3,0)</f>
        <v>440.74</v>
      </c>
      <c r="E102" s="45">
        <f>VLOOKUP(A102,[1]גיליון1!$A:$D,4,0)</f>
        <v>27.546250000000001</v>
      </c>
      <c r="F102" s="55">
        <f>VLOOKUP(A102,[1]גיליון1!$A:$B,2,0)</f>
        <v>0</v>
      </c>
      <c r="G102" s="45">
        <f>VLOOKUP(A102,[1]גיליון1!$A:$E,5,0)</f>
        <v>413.19375000000002</v>
      </c>
      <c r="H102" s="32"/>
      <c r="I102" s="36">
        <v>45717</v>
      </c>
    </row>
    <row r="103" spans="1:9" ht="14.5" thickBot="1" x14ac:dyDescent="0.35">
      <c r="A103" s="10">
        <v>1327</v>
      </c>
      <c r="B103" s="11" t="s">
        <v>197</v>
      </c>
      <c r="C103" s="29" t="s">
        <v>295</v>
      </c>
      <c r="D103" s="62">
        <f>VLOOKUP(A103,[1]גיליון1!$A:$C,3,0)</f>
        <v>4141.1899999999996</v>
      </c>
      <c r="E103" s="45">
        <f>VLOOKUP(A103,[1]גיליון1!$A:$D,4,0)</f>
        <v>258.82437499999997</v>
      </c>
      <c r="F103" s="55">
        <f>VLOOKUP(A103,[1]גיליון1!$A:$B,2,0)</f>
        <v>0</v>
      </c>
      <c r="G103" s="45">
        <f>VLOOKUP(A103,[1]גיליון1!$A:$E,5,0)</f>
        <v>3882.3656249999995</v>
      </c>
      <c r="H103" s="32"/>
      <c r="I103" s="36">
        <v>46054</v>
      </c>
    </row>
    <row r="104" spans="1:9" ht="14.5" thickBot="1" x14ac:dyDescent="0.35">
      <c r="A104" s="10">
        <v>1079</v>
      </c>
      <c r="B104" s="11" t="s">
        <v>203</v>
      </c>
      <c r="C104" s="29" t="s">
        <v>54</v>
      </c>
      <c r="D104" s="62">
        <f>VLOOKUP(A104,[1]גיליון1!$A:$C,3,0)</f>
        <v>4375.5600000000004</v>
      </c>
      <c r="E104" s="45">
        <f>VLOOKUP(A104,[1]גיליון1!$A:$D,4,0)</f>
        <v>273.47250000000003</v>
      </c>
      <c r="F104" s="55">
        <f>VLOOKUP(A104,[1]גיליון1!$A:$B,2,0)</f>
        <v>0</v>
      </c>
      <c r="G104" s="45">
        <f>VLOOKUP(A104,[1]גיליון1!$A:$E,5,0)</f>
        <v>-2.4999999995998223E-3</v>
      </c>
      <c r="H104" s="32">
        <v>40909</v>
      </c>
      <c r="I104" s="36">
        <v>40909</v>
      </c>
    </row>
    <row r="105" spans="1:9" ht="14.5" thickBot="1" x14ac:dyDescent="0.35">
      <c r="A105" s="10">
        <v>1190</v>
      </c>
      <c r="B105" s="11" t="s">
        <v>207</v>
      </c>
      <c r="C105" s="29" t="s">
        <v>55</v>
      </c>
      <c r="D105" s="62">
        <f>VLOOKUP(A105,[1]גיליון1!$A:$C,3,0)</f>
        <v>2177.9699999999998</v>
      </c>
      <c r="E105" s="45">
        <f>VLOOKUP(A105,[1]גיליון1!$A:$D,4,0)</f>
        <v>136.12312499999999</v>
      </c>
      <c r="F105" s="55">
        <f>VLOOKUP(A105,[1]גיליון1!$A:$B,2,0)</f>
        <v>0</v>
      </c>
      <c r="G105" s="45">
        <f>VLOOKUP(A105,[1]גיליון1!$A:$E,5,0)</f>
        <v>-3.1250000001818989E-3</v>
      </c>
      <c r="H105" s="32">
        <v>43525</v>
      </c>
      <c r="I105" s="36">
        <v>43525</v>
      </c>
    </row>
    <row r="106" spans="1:9" ht="14.5" thickBot="1" x14ac:dyDescent="0.35">
      <c r="A106" s="10">
        <v>1212</v>
      </c>
      <c r="B106" s="11" t="s">
        <v>201</v>
      </c>
      <c r="C106" s="29" t="s">
        <v>139</v>
      </c>
      <c r="D106" s="62">
        <f>VLOOKUP(A106,[1]גיליון1!$A:$C,3,0)</f>
        <v>2690.49</v>
      </c>
      <c r="E106" s="45">
        <f>VLOOKUP(A106,[1]גיליון1!$A:$D,4,0)</f>
        <v>168.15562499999999</v>
      </c>
      <c r="F106" s="55">
        <f>VLOOKUP(A106,[1]גיליון1!$A:$B,2,0)</f>
        <v>0</v>
      </c>
      <c r="G106" s="45">
        <f>VLOOKUP(A106,[1]גיליון1!$A:$E,5,0)</f>
        <v>2522.3343749999999</v>
      </c>
      <c r="H106" s="32">
        <v>43891</v>
      </c>
      <c r="I106" s="36">
        <v>43891</v>
      </c>
    </row>
    <row r="107" spans="1:9" ht="14.5" thickBot="1" x14ac:dyDescent="0.35">
      <c r="A107" s="10">
        <v>1336</v>
      </c>
      <c r="B107" s="11" t="s">
        <v>197</v>
      </c>
      <c r="C107" s="29" t="s">
        <v>304</v>
      </c>
      <c r="D107" s="62">
        <f>VLOOKUP(A107,[1]גיליון1!$A:$C,3,0)</f>
        <v>4288.3999999999996</v>
      </c>
      <c r="E107" s="45">
        <f>VLOOKUP(A107,[1]גיליון1!$A:$D,4,0)</f>
        <v>268.02499999999998</v>
      </c>
      <c r="F107" s="55">
        <f>VLOOKUP(A107,[1]גיליון1!$A:$B,2,0)</f>
        <v>0</v>
      </c>
      <c r="G107" s="45">
        <f>VLOOKUP(A107,[1]גיליון1!$A:$E,5,0)</f>
        <v>4020.3749999999995</v>
      </c>
      <c r="H107" s="32"/>
      <c r="I107" s="36">
        <v>46054</v>
      </c>
    </row>
    <row r="108" spans="1:9" ht="14.5" thickBot="1" x14ac:dyDescent="0.35">
      <c r="A108" s="10">
        <v>1174</v>
      </c>
      <c r="B108" s="11" t="s">
        <v>203</v>
      </c>
      <c r="C108" s="29" t="s">
        <v>56</v>
      </c>
      <c r="D108" s="62">
        <f>VLOOKUP(A108,[1]גיליון1!$A:$C,3,0)</f>
        <v>3950.64</v>
      </c>
      <c r="E108" s="45">
        <f>VLOOKUP(A108,[1]גיליון1!$A:$D,4,0)</f>
        <v>246.91499999999999</v>
      </c>
      <c r="F108" s="55">
        <f>VLOOKUP(A108,[1]גיליון1!$A:$B,2,0)</f>
        <v>0</v>
      </c>
      <c r="G108" s="45">
        <f>VLOOKUP(A108,[1]גיליון1!$A:$E,5,0)</f>
        <v>3703.7249999999999</v>
      </c>
      <c r="H108" s="32">
        <v>43132</v>
      </c>
      <c r="I108" s="36">
        <v>43132</v>
      </c>
    </row>
    <row r="109" spans="1:9" ht="14.5" thickBot="1" x14ac:dyDescent="0.35">
      <c r="A109" s="10">
        <v>1258</v>
      </c>
      <c r="B109" s="11" t="s">
        <v>205</v>
      </c>
      <c r="C109" s="5" t="s">
        <v>190</v>
      </c>
      <c r="D109" s="62">
        <f>VLOOKUP(A109,[1]גיליון1!$A:$C,3,0)</f>
        <v>386.4</v>
      </c>
      <c r="E109" s="45">
        <f>VLOOKUP(A109,[1]גיליון1!$A:$D,4,0)</f>
        <v>24.15</v>
      </c>
      <c r="F109" s="55">
        <f>VLOOKUP(A109,[1]גיליון1!$A:$B,2,0)</f>
        <v>0</v>
      </c>
      <c r="G109" s="45">
        <f>VLOOKUP(A109,[1]גיליון1!$A:$E,5,0)</f>
        <v>362.25</v>
      </c>
      <c r="H109" s="32">
        <v>44593</v>
      </c>
      <c r="I109" s="36">
        <v>44593</v>
      </c>
    </row>
    <row r="110" spans="1:9" ht="14.5" thickBot="1" x14ac:dyDescent="0.35">
      <c r="A110" s="10">
        <v>1246</v>
      </c>
      <c r="B110" s="11" t="s">
        <v>201</v>
      </c>
      <c r="C110" s="5" t="s">
        <v>181</v>
      </c>
      <c r="D110" s="62">
        <f>VLOOKUP(A110,[1]גיליון1!$A:$C,3,0)</f>
        <v>98.4</v>
      </c>
      <c r="E110" s="45">
        <f>VLOOKUP(A110,[1]גיליון1!$A:$D,4,0)</f>
        <v>6.15</v>
      </c>
      <c r="F110" s="55">
        <f>VLOOKUP(A110,[1]גיליון1!$A:$B,2,0)</f>
        <v>0</v>
      </c>
      <c r="G110" s="45">
        <f>VLOOKUP(A110,[1]גיליון1!$A:$E,5,0)</f>
        <v>92.25</v>
      </c>
      <c r="H110" s="32">
        <v>44593</v>
      </c>
      <c r="I110" s="36">
        <v>44593</v>
      </c>
    </row>
    <row r="111" spans="1:9" ht="14.5" thickBot="1" x14ac:dyDescent="0.35">
      <c r="A111" s="16">
        <v>1313</v>
      </c>
      <c r="B111" s="11" t="s">
        <v>202</v>
      </c>
      <c r="C111" s="38" t="s">
        <v>271</v>
      </c>
      <c r="D111" s="62">
        <f>VLOOKUP(A111,[1]גיליון1!$A:$C,3,0)</f>
        <v>5055.7</v>
      </c>
      <c r="E111" s="45">
        <f>VLOOKUP(A111,[1]גיליון1!$A:$D,4,0)</f>
        <v>315.98124999999999</v>
      </c>
      <c r="F111" s="55">
        <f>VLOOKUP(A111,[1]גיליון1!$A:$B,2,0)</f>
        <v>0</v>
      </c>
      <c r="G111" s="45">
        <f>VLOOKUP(A111,[1]גיליון1!$A:$E,5,0)</f>
        <v>4739.71875</v>
      </c>
      <c r="H111" s="32"/>
      <c r="I111" s="36">
        <v>45717</v>
      </c>
    </row>
    <row r="112" spans="1:9" ht="14.5" thickBot="1" x14ac:dyDescent="0.35">
      <c r="A112" s="10">
        <v>1330</v>
      </c>
      <c r="B112" s="11" t="s">
        <v>204</v>
      </c>
      <c r="C112" s="29" t="s">
        <v>298</v>
      </c>
      <c r="D112" s="62">
        <f>VLOOKUP(A112,[1]גיליון1!$A:$C,3,0)</f>
        <v>2010.23</v>
      </c>
      <c r="E112" s="45">
        <f>VLOOKUP(A112,[1]גיליון1!$A:$D,4,0)</f>
        <v>125.639375</v>
      </c>
      <c r="F112" s="55">
        <f>VLOOKUP(A112,[1]גיליון1!$A:$B,2,0)</f>
        <v>0</v>
      </c>
      <c r="G112" s="45">
        <f>VLOOKUP(A112,[1]גיליון1!$A:$E,5,0)</f>
        <v>1884.590625</v>
      </c>
      <c r="H112" s="32"/>
      <c r="I112" s="36">
        <v>46054</v>
      </c>
    </row>
    <row r="113" spans="1:9" ht="14.5" thickBot="1" x14ac:dyDescent="0.35">
      <c r="A113" s="16">
        <v>1318</v>
      </c>
      <c r="B113" s="11" t="s">
        <v>200</v>
      </c>
      <c r="C113" s="38" t="s">
        <v>276</v>
      </c>
      <c r="D113" s="62">
        <f>VLOOKUP(A113,[1]גיליון1!$A:$C,3,0)</f>
        <v>685.32</v>
      </c>
      <c r="E113" s="45">
        <f>VLOOKUP(A113,[1]גיליון1!$A:$D,4,0)</f>
        <v>42.832500000000003</v>
      </c>
      <c r="F113" s="55">
        <f>VLOOKUP(A113,[1]גיליון1!$A:$B,2,0)</f>
        <v>0</v>
      </c>
      <c r="G113" s="45">
        <f>VLOOKUP(A113,[1]גיליון1!$A:$E,5,0)</f>
        <v>642.48750000000007</v>
      </c>
      <c r="H113" s="32"/>
      <c r="I113" s="36">
        <v>45717</v>
      </c>
    </row>
    <row r="114" spans="1:9" ht="14.5" thickBot="1" x14ac:dyDescent="0.35">
      <c r="A114" s="10">
        <v>1187</v>
      </c>
      <c r="B114" s="11" t="s">
        <v>199</v>
      </c>
      <c r="C114" s="29" t="s">
        <v>57</v>
      </c>
      <c r="D114" s="62">
        <f>VLOOKUP(A114,[1]גיליון1!$A:$C,3,0)</f>
        <v>127.88</v>
      </c>
      <c r="E114" s="45">
        <f>VLOOKUP(A114,[1]גיליון1!$A:$D,4,0)</f>
        <v>7.9924999999999997</v>
      </c>
      <c r="F114" s="55">
        <f>VLOOKUP(A114,[1]גיליון1!$A:$B,2,0)</f>
        <v>0</v>
      </c>
      <c r="G114" s="45">
        <f>VLOOKUP(A114,[1]גיליון1!$A:$E,5,0)</f>
        <v>-2.5000000000119371E-3</v>
      </c>
      <c r="H114" s="32">
        <v>43525</v>
      </c>
      <c r="I114" s="36">
        <v>43525</v>
      </c>
    </row>
    <row r="115" spans="1:9" ht="14.5" thickBot="1" x14ac:dyDescent="0.35">
      <c r="A115" s="10">
        <v>1127</v>
      </c>
      <c r="B115" s="11" t="s">
        <v>200</v>
      </c>
      <c r="C115" s="29" t="s">
        <v>58</v>
      </c>
      <c r="D115" s="62">
        <f>VLOOKUP(A115,[1]גיליון1!$A:$C,3,0)</f>
        <v>5799.69</v>
      </c>
      <c r="E115" s="45">
        <f>VLOOKUP(A115,[1]גיליון1!$A:$D,4,0)</f>
        <v>362.48062499999997</v>
      </c>
      <c r="F115" s="55">
        <f>VLOOKUP(A115,[1]גיליון1!$A:$B,2,0)</f>
        <v>0</v>
      </c>
      <c r="G115" s="45">
        <f>VLOOKUP(A115,[1]גיליון1!$A:$E,5,0)</f>
        <v>5437.2093749999995</v>
      </c>
      <c r="H115" s="32">
        <v>41730</v>
      </c>
      <c r="I115" s="36">
        <v>41730</v>
      </c>
    </row>
    <row r="116" spans="1:9" ht="14.5" thickBot="1" x14ac:dyDescent="0.35">
      <c r="A116" s="10">
        <v>1293</v>
      </c>
      <c r="B116" s="11" t="s">
        <v>207</v>
      </c>
      <c r="C116" s="5" t="s">
        <v>242</v>
      </c>
      <c r="D116" s="62">
        <f>VLOOKUP(A116,[1]גיליון1!$A:$C,3,0)</f>
        <v>14629.47</v>
      </c>
      <c r="E116" s="45">
        <f>VLOOKUP(A116,[1]גיליון1!$A:$D,4,0)</f>
        <v>914.34187499999996</v>
      </c>
      <c r="F116" s="55">
        <f>VLOOKUP(A116,[1]גיליון1!$A:$B,2,0)</f>
        <v>9228</v>
      </c>
      <c r="G116" s="45">
        <f>VLOOKUP(A116,[1]גיליון1!$A:$E,5,0)</f>
        <v>13715.128124999999</v>
      </c>
      <c r="H116" s="32">
        <v>45323</v>
      </c>
      <c r="I116" s="36">
        <v>45323</v>
      </c>
    </row>
    <row r="117" spans="1:9" ht="14.5" thickBot="1" x14ac:dyDescent="0.35">
      <c r="A117" s="10">
        <v>1267</v>
      </c>
      <c r="B117" s="11" t="s">
        <v>205</v>
      </c>
      <c r="C117" s="5" t="s">
        <v>229</v>
      </c>
      <c r="D117" s="62">
        <f>VLOOKUP(A117,[1]גיליון1!$A:$C,3,0)</f>
        <v>3151.75</v>
      </c>
      <c r="E117" s="45">
        <f>VLOOKUP(A117,[1]גיליון1!$A:$D,4,0)</f>
        <v>196.984375</v>
      </c>
      <c r="F117" s="55">
        <f>VLOOKUP(A117,[1]גיליון1!$A:$B,2,0)</f>
        <v>0</v>
      </c>
      <c r="G117" s="45">
        <f>VLOOKUP(A117,[1]גיליון1!$A:$E,5,0)</f>
        <v>2954.765625</v>
      </c>
      <c r="H117" s="32">
        <v>44958</v>
      </c>
      <c r="I117" s="36">
        <v>44958</v>
      </c>
    </row>
    <row r="118" spans="1:9" ht="14.5" thickBot="1" x14ac:dyDescent="0.35">
      <c r="A118" s="10">
        <v>1303</v>
      </c>
      <c r="B118" s="11" t="s">
        <v>205</v>
      </c>
      <c r="C118" s="5" t="s">
        <v>252</v>
      </c>
      <c r="D118" s="62">
        <f>VLOOKUP(A118,[1]גיליון1!$A:$C,3,0)</f>
        <v>3402.86</v>
      </c>
      <c r="E118" s="45">
        <f>VLOOKUP(A118,[1]גיליון1!$A:$D,4,0)</f>
        <v>212.67875000000001</v>
      </c>
      <c r="F118" s="55">
        <f>VLOOKUP(A118,[1]גיליון1!$A:$B,2,0)</f>
        <v>0</v>
      </c>
      <c r="G118" s="45">
        <f>VLOOKUP(A118,[1]גיליון1!$A:$E,5,0)</f>
        <v>3190.1812500000001</v>
      </c>
      <c r="H118" s="32">
        <v>45323</v>
      </c>
      <c r="I118" s="36">
        <v>45323</v>
      </c>
    </row>
    <row r="119" spans="1:9" ht="14.5" thickBot="1" x14ac:dyDescent="0.35">
      <c r="A119" s="10">
        <v>1155</v>
      </c>
      <c r="B119" s="11" t="s">
        <v>205</v>
      </c>
      <c r="C119" s="29" t="s">
        <v>59</v>
      </c>
      <c r="D119" s="62">
        <f>VLOOKUP(A119,[1]גיליון1!$A:$C,3,0)</f>
        <v>4510.66</v>
      </c>
      <c r="E119" s="45">
        <f>VLOOKUP(A119,[1]גיליון1!$A:$D,4,0)</f>
        <v>281.91624999999999</v>
      </c>
      <c r="F119" s="55">
        <f>VLOOKUP(A119,[1]גיליון1!$A:$B,2,0)</f>
        <v>0</v>
      </c>
      <c r="G119" s="45">
        <f>VLOOKUP(A119,[1]גיליון1!$A:$E,5,0)</f>
        <v>4228.7437499999996</v>
      </c>
      <c r="H119" s="32">
        <v>42401</v>
      </c>
      <c r="I119" s="36">
        <v>42401</v>
      </c>
    </row>
    <row r="120" spans="1:9" ht="14.5" thickBot="1" x14ac:dyDescent="0.35">
      <c r="A120" s="10">
        <v>1035</v>
      </c>
      <c r="B120" s="11" t="s">
        <v>199</v>
      </c>
      <c r="C120" s="29" t="s">
        <v>60</v>
      </c>
      <c r="D120" s="62">
        <f>VLOOKUP(A120,[1]גיליון1!$A:$C,3,0)</f>
        <v>2338.0300000000002</v>
      </c>
      <c r="E120" s="45">
        <f>VLOOKUP(A120,[1]גיליון1!$A:$D,4,0)</f>
        <v>146.12687500000001</v>
      </c>
      <c r="F120" s="55">
        <f>VLOOKUP(A120,[1]גיליון1!$A:$B,2,0)</f>
        <v>0</v>
      </c>
      <c r="G120" s="45">
        <f>VLOOKUP(A120,[1]גיליון1!$A:$E,5,0)</f>
        <v>2191.9031250000003</v>
      </c>
      <c r="H120" s="32">
        <v>40148</v>
      </c>
      <c r="I120" s="36">
        <v>40148</v>
      </c>
    </row>
    <row r="121" spans="1:9" ht="14.5" thickBot="1" x14ac:dyDescent="0.35">
      <c r="A121" s="10">
        <v>1011</v>
      </c>
      <c r="B121" s="11" t="s">
        <v>205</v>
      </c>
      <c r="C121" s="29" t="s">
        <v>61</v>
      </c>
      <c r="D121" s="62">
        <f>VLOOKUP(A121,[1]גיליון1!$A:$C,3,0)</f>
        <v>4421.7700000000004</v>
      </c>
      <c r="E121" s="45">
        <f>VLOOKUP(A121,[1]גיליון1!$A:$D,4,0)</f>
        <v>276.36062500000003</v>
      </c>
      <c r="F121" s="55">
        <f>VLOOKUP(A121,[1]גיליון1!$A:$B,2,0)</f>
        <v>0</v>
      </c>
      <c r="G121" s="45">
        <f>VLOOKUP(A121,[1]גיליון1!$A:$E,5,0)</f>
        <v>4145.4093750000002</v>
      </c>
      <c r="H121" s="32">
        <v>40148</v>
      </c>
      <c r="I121" s="36">
        <v>40148</v>
      </c>
    </row>
    <row r="122" spans="1:9" ht="14.5" thickBot="1" x14ac:dyDescent="0.35">
      <c r="A122" s="10">
        <v>1253</v>
      </c>
      <c r="B122" s="11" t="s">
        <v>204</v>
      </c>
      <c r="C122" s="5" t="s">
        <v>188</v>
      </c>
      <c r="D122" s="62">
        <f>VLOOKUP(A122,[1]גיליון1!$A:$C,3,0)</f>
        <v>169.57</v>
      </c>
      <c r="E122" s="45">
        <f>VLOOKUP(A122,[1]גיליון1!$A:$D,4,0)</f>
        <v>10.598125</v>
      </c>
      <c r="F122" s="55">
        <f>VLOOKUP(A122,[1]גיליון1!$A:$B,2,0)</f>
        <v>0</v>
      </c>
      <c r="G122" s="45">
        <f>VLOOKUP(A122,[1]גיליון1!$A:$E,5,0)</f>
        <v>158.97187499999998</v>
      </c>
      <c r="H122" s="32">
        <v>44593</v>
      </c>
      <c r="I122" s="36">
        <v>44593</v>
      </c>
    </row>
    <row r="123" spans="1:9" ht="14.5" thickBot="1" x14ac:dyDescent="0.35">
      <c r="A123" s="10">
        <v>1100</v>
      </c>
      <c r="B123" s="11" t="s">
        <v>202</v>
      </c>
      <c r="C123" s="29" t="s">
        <v>62</v>
      </c>
      <c r="D123" s="62">
        <f>VLOOKUP(A123,[1]גיליון1!$A:$C,3,0)</f>
        <v>21140.49</v>
      </c>
      <c r="E123" s="45">
        <f>VLOOKUP(A123,[1]גיליון1!$A:$D,4,0)</f>
        <v>1321.2806250000001</v>
      </c>
      <c r="F123" s="55">
        <f>VLOOKUP(A123,[1]גיליון1!$A:$B,2,0)</f>
        <v>0</v>
      </c>
      <c r="G123" s="45">
        <f>VLOOKUP(A123,[1]גיליון1!$A:$E,5,0)</f>
        <v>-6.249999969440978E-4</v>
      </c>
      <c r="H123" s="32">
        <v>41306</v>
      </c>
      <c r="I123" s="36">
        <v>41306</v>
      </c>
    </row>
    <row r="124" spans="1:9" ht="14.5" thickBot="1" x14ac:dyDescent="0.35">
      <c r="A124" s="10">
        <v>1229</v>
      </c>
      <c r="B124" s="11" t="s">
        <v>203</v>
      </c>
      <c r="C124" s="5" t="s">
        <v>166</v>
      </c>
      <c r="D124" s="62">
        <f>VLOOKUP(A124,[1]גיליון1!$A:$C,3,0)</f>
        <v>5171.17</v>
      </c>
      <c r="E124" s="45">
        <f>VLOOKUP(A124,[1]גיליון1!$A:$D,4,0)</f>
        <v>323.198125</v>
      </c>
      <c r="F124" s="55">
        <f>VLOOKUP(A124,[1]גיליון1!$A:$B,2,0)</f>
        <v>0</v>
      </c>
      <c r="G124" s="45">
        <f>VLOOKUP(A124,[1]גיליון1!$A:$E,5,0)</f>
        <v>4847.9718750000002</v>
      </c>
      <c r="H124" s="32">
        <v>44270</v>
      </c>
      <c r="I124" s="36">
        <v>44270</v>
      </c>
    </row>
    <row r="125" spans="1:9" ht="14.5" thickBot="1" x14ac:dyDescent="0.35">
      <c r="A125" s="10">
        <v>1209</v>
      </c>
      <c r="B125" s="11" t="s">
        <v>203</v>
      </c>
      <c r="C125" s="29" t="s">
        <v>141</v>
      </c>
      <c r="D125" s="62">
        <f>VLOOKUP(A125,[1]גיליון1!$A:$C,3,0)</f>
        <v>6064.15</v>
      </c>
      <c r="E125" s="45">
        <f>VLOOKUP(A125,[1]גיליון1!$A:$D,4,0)</f>
        <v>379.00937499999998</v>
      </c>
      <c r="F125" s="55">
        <f>VLOOKUP(A125,[1]גיליון1!$A:$B,2,0)</f>
        <v>0</v>
      </c>
      <c r="G125" s="45">
        <f>VLOOKUP(A125,[1]גיליון1!$A:$E,5,0)</f>
        <v>5685.140625</v>
      </c>
      <c r="H125" s="32">
        <v>43891</v>
      </c>
      <c r="I125" s="36">
        <v>43891</v>
      </c>
    </row>
    <row r="126" spans="1:9" ht="14.5" thickBot="1" x14ac:dyDescent="0.35">
      <c r="A126" s="10">
        <v>1299</v>
      </c>
      <c r="B126" s="11" t="s">
        <v>201</v>
      </c>
      <c r="C126" s="5" t="s">
        <v>248</v>
      </c>
      <c r="D126" s="62">
        <f>VLOOKUP(A126,[1]גיליון1!$A:$C,3,0)</f>
        <v>3184.91</v>
      </c>
      <c r="E126" s="45">
        <f>VLOOKUP(A126,[1]גיליון1!$A:$D,4,0)</f>
        <v>199.05687499999999</v>
      </c>
      <c r="F126" s="55">
        <f>VLOOKUP(A126,[1]גיליון1!$A:$B,2,0)</f>
        <v>0</v>
      </c>
      <c r="G126" s="45">
        <f>VLOOKUP(A126,[1]גיליון1!$A:$E,5,0)</f>
        <v>2985.8531249999996</v>
      </c>
      <c r="H126" s="32">
        <v>45323</v>
      </c>
      <c r="I126" s="36">
        <v>45323</v>
      </c>
    </row>
    <row r="127" spans="1:9" ht="14.5" thickBot="1" x14ac:dyDescent="0.35">
      <c r="A127" s="10">
        <v>1335</v>
      </c>
      <c r="B127" s="11" t="s">
        <v>204</v>
      </c>
      <c r="C127" s="29" t="s">
        <v>303</v>
      </c>
      <c r="D127" s="62">
        <f>VLOOKUP(A127,[1]גיליון1!$A:$C,3,0)</f>
        <v>1852.47</v>
      </c>
      <c r="E127" s="45">
        <f>VLOOKUP(A127,[1]גיליון1!$A:$D,4,0)</f>
        <v>115.779375</v>
      </c>
      <c r="F127" s="55">
        <f>VLOOKUP(A127,[1]גיליון1!$A:$B,2,0)</f>
        <v>0</v>
      </c>
      <c r="G127" s="45">
        <f>VLOOKUP(A127,[1]גיליון1!$A:$E,5,0)</f>
        <v>1736.690625</v>
      </c>
      <c r="H127" s="32"/>
      <c r="I127" s="36">
        <v>46054</v>
      </c>
    </row>
    <row r="128" spans="1:9" ht="14.5" thickBot="1" x14ac:dyDescent="0.35">
      <c r="A128" s="16">
        <v>1314</v>
      </c>
      <c r="B128" s="11" t="s">
        <v>201</v>
      </c>
      <c r="C128" s="38" t="s">
        <v>272</v>
      </c>
      <c r="D128" s="62">
        <f>VLOOKUP(A128,[1]גיליון1!$A:$C,3,0)</f>
        <v>2902.16</v>
      </c>
      <c r="E128" s="45">
        <f>VLOOKUP(A128,[1]גיליון1!$A:$D,4,0)</f>
        <v>181.38499999999999</v>
      </c>
      <c r="F128" s="55">
        <f>VLOOKUP(A128,[1]גיליון1!$A:$B,2,0)</f>
        <v>0</v>
      </c>
      <c r="G128" s="45">
        <f>VLOOKUP(A128,[1]גיליון1!$A:$E,5,0)</f>
        <v>2720.7749999999996</v>
      </c>
      <c r="H128" s="32"/>
      <c r="I128" s="36">
        <v>45717</v>
      </c>
    </row>
    <row r="129" spans="1:9" ht="14.5" thickBot="1" x14ac:dyDescent="0.35">
      <c r="A129" s="10">
        <v>1157</v>
      </c>
      <c r="B129" s="11" t="s">
        <v>202</v>
      </c>
      <c r="C129" s="29" t="s">
        <v>63</v>
      </c>
      <c r="D129" s="62">
        <f>VLOOKUP(A129,[1]גיליון1!$A:$C,3,0)</f>
        <v>5127.62</v>
      </c>
      <c r="E129" s="45">
        <f>VLOOKUP(A129,[1]גיליון1!$A:$D,4,0)</f>
        <v>320.47624999999999</v>
      </c>
      <c r="F129" s="55">
        <f>VLOOKUP(A129,[1]גיליון1!$A:$B,2,0)</f>
        <v>0</v>
      </c>
      <c r="G129" s="45">
        <f>VLOOKUP(A129,[1]גיליון1!$A:$E,5,0)</f>
        <v>4807.1437500000002</v>
      </c>
      <c r="H129" s="32">
        <v>42401</v>
      </c>
      <c r="I129" s="36">
        <v>42401</v>
      </c>
    </row>
    <row r="130" spans="1:9" ht="14.5" thickBot="1" x14ac:dyDescent="0.35">
      <c r="A130" s="10">
        <v>1216</v>
      </c>
      <c r="B130" s="11" t="s">
        <v>206</v>
      </c>
      <c r="C130" s="5" t="s">
        <v>154</v>
      </c>
      <c r="D130" s="62">
        <f>VLOOKUP(A130,[1]גיליון1!$A:$C,3,0)</f>
        <v>9551.9699999999993</v>
      </c>
      <c r="E130" s="45">
        <f>VLOOKUP(A130,[1]גיליון1!$A:$D,4,0)</f>
        <v>596.99812499999996</v>
      </c>
      <c r="F130" s="55">
        <f>VLOOKUP(A130,[1]גיליון1!$A:$B,2,0)</f>
        <v>0</v>
      </c>
      <c r="G130" s="45">
        <f>VLOOKUP(A130,[1]גיליון1!$A:$E,5,0)</f>
        <v>8954.9718749999993</v>
      </c>
      <c r="H130" s="32">
        <v>44270</v>
      </c>
      <c r="I130" s="36">
        <v>44270</v>
      </c>
    </row>
    <row r="131" spans="1:9" ht="14.5" thickBot="1" x14ac:dyDescent="0.35">
      <c r="A131" s="10">
        <v>1255</v>
      </c>
      <c r="B131" s="11" t="s">
        <v>203</v>
      </c>
      <c r="C131" s="5" t="s">
        <v>189</v>
      </c>
      <c r="D131" s="62">
        <f>VLOOKUP(A131,[1]גיליון1!$A:$C,3,0)</f>
        <v>4885.75</v>
      </c>
      <c r="E131" s="45">
        <f>VLOOKUP(A131,[1]גיליון1!$A:$D,4,0)</f>
        <v>305.359375</v>
      </c>
      <c r="F131" s="55">
        <f>VLOOKUP(A131,[1]גיליון1!$A:$B,2,0)</f>
        <v>0</v>
      </c>
      <c r="G131" s="45">
        <f>VLOOKUP(A131,[1]גיליון1!$A:$E,5,0)</f>
        <v>4580.390625</v>
      </c>
      <c r="H131" s="32">
        <v>44593</v>
      </c>
      <c r="I131" s="36">
        <v>44593</v>
      </c>
    </row>
    <row r="132" spans="1:9" ht="14.5" thickBot="1" x14ac:dyDescent="0.35">
      <c r="A132" s="10">
        <v>1170</v>
      </c>
      <c r="B132" s="11" t="s">
        <v>207</v>
      </c>
      <c r="C132" s="29" t="s">
        <v>257</v>
      </c>
      <c r="D132" s="62">
        <f>VLOOKUP(A132,[1]גיליון1!$A:$C,3,0)</f>
        <v>9511.19</v>
      </c>
      <c r="E132" s="45">
        <f>VLOOKUP(A132,[1]גיליון1!$A:$D,4,0)</f>
        <v>594.44937500000003</v>
      </c>
      <c r="F132" s="55">
        <f>VLOOKUP(A132,[1]גיליון1!$A:$B,2,0)</f>
        <v>0</v>
      </c>
      <c r="G132" s="45">
        <f>VLOOKUP(A132,[1]גיליון1!$A:$E,5,0)</f>
        <v>8916.7406250000004</v>
      </c>
      <c r="H132" s="32">
        <v>43132</v>
      </c>
      <c r="I132" s="36">
        <v>43132</v>
      </c>
    </row>
    <row r="133" spans="1:9" ht="14.5" thickBot="1" x14ac:dyDescent="0.35">
      <c r="A133" s="10">
        <v>1291</v>
      </c>
      <c r="B133" s="11" t="s">
        <v>206</v>
      </c>
      <c r="C133" s="5" t="s">
        <v>240</v>
      </c>
      <c r="D133" s="62">
        <f>VLOOKUP(A133,[1]גיליון1!$A:$C,3,0)</f>
        <v>753.63</v>
      </c>
      <c r="E133" s="45">
        <f>VLOOKUP(A133,[1]גיליון1!$A:$D,4,0)</f>
        <v>47.101875</v>
      </c>
      <c r="F133" s="55">
        <f>VLOOKUP(A133,[1]גיליון1!$A:$B,2,0)</f>
        <v>0</v>
      </c>
      <c r="G133" s="45">
        <f>VLOOKUP(A133,[1]גיליון1!$A:$E,5,0)</f>
        <v>706.52812500000005</v>
      </c>
      <c r="H133" s="32">
        <v>45323</v>
      </c>
      <c r="I133" s="36">
        <v>45323</v>
      </c>
    </row>
    <row r="134" spans="1:9" ht="14.5" thickBot="1" x14ac:dyDescent="0.35">
      <c r="A134" s="12">
        <v>1115</v>
      </c>
      <c r="B134" s="11" t="s">
        <v>200</v>
      </c>
      <c r="C134" s="29" t="s">
        <v>64</v>
      </c>
      <c r="D134" s="62">
        <f>VLOOKUP(A134,[1]גיליון1!$A:$C,3,0)</f>
        <v>14891.27</v>
      </c>
      <c r="E134" s="45">
        <f>VLOOKUP(A134,[1]גיליון1!$A:$D,4,0)</f>
        <v>930.70437500000003</v>
      </c>
      <c r="F134" s="55">
        <f>VLOOKUP(A134,[1]גיליון1!$A:$B,2,0)</f>
        <v>0</v>
      </c>
      <c r="G134" s="45">
        <f>VLOOKUP(A134,[1]גיליון1!$A:$E,5,0)</f>
        <v>13960.565625000001</v>
      </c>
      <c r="H134" s="32">
        <v>41306</v>
      </c>
      <c r="I134" s="36">
        <v>41306</v>
      </c>
    </row>
    <row r="135" spans="1:9" ht="14.5" thickBot="1" x14ac:dyDescent="0.35">
      <c r="A135" s="12">
        <v>1061</v>
      </c>
      <c r="B135" s="11" t="s">
        <v>203</v>
      </c>
      <c r="C135" s="29" t="s">
        <v>65</v>
      </c>
      <c r="D135" s="62">
        <f>VLOOKUP(A135,[1]גיליון1!$A:$C,3,0)</f>
        <v>5565.57</v>
      </c>
      <c r="E135" s="45">
        <f>VLOOKUP(A135,[1]גיליון1!$A:$D,4,0)</f>
        <v>347.84812499999998</v>
      </c>
      <c r="F135" s="55">
        <f>VLOOKUP(A135,[1]גיליון1!$A:$B,2,0)</f>
        <v>0</v>
      </c>
      <c r="G135" s="45">
        <f>VLOOKUP(A135,[1]גיליון1!$A:$E,5,0)</f>
        <v>5217.7218749999993</v>
      </c>
      <c r="H135" s="32">
        <v>40391</v>
      </c>
      <c r="I135" s="36">
        <v>40391</v>
      </c>
    </row>
    <row r="136" spans="1:9" ht="14.5" thickBot="1" x14ac:dyDescent="0.35">
      <c r="A136" s="12">
        <v>1238</v>
      </c>
      <c r="B136" s="11" t="s">
        <v>202</v>
      </c>
      <c r="C136" s="5" t="s">
        <v>173</v>
      </c>
      <c r="D136" s="62">
        <f>VLOOKUP(A136,[1]גיליון1!$A:$C,3,0)</f>
        <v>5635.21</v>
      </c>
      <c r="E136" s="45">
        <f>VLOOKUP(A136,[1]גיליון1!$A:$D,4,0)</f>
        <v>352.200625</v>
      </c>
      <c r="F136" s="55">
        <f>VLOOKUP(A136,[1]גיליון1!$A:$B,2,0)</f>
        <v>0</v>
      </c>
      <c r="G136" s="45">
        <f>VLOOKUP(A136,[1]גיליון1!$A:$E,5,0)</f>
        <v>5283.0093749999996</v>
      </c>
      <c r="H136" s="32">
        <v>44270</v>
      </c>
      <c r="I136" s="36">
        <v>44270</v>
      </c>
    </row>
    <row r="137" spans="1:9" ht="14.5" thickBot="1" x14ac:dyDescent="0.35">
      <c r="A137" s="12">
        <v>1273</v>
      </c>
      <c r="B137" s="11" t="s">
        <v>201</v>
      </c>
      <c r="C137" s="5" t="s">
        <v>216</v>
      </c>
      <c r="D137" s="62">
        <f>VLOOKUP(A137,[1]גיליון1!$A:$C,3,0)</f>
        <v>2752.91</v>
      </c>
      <c r="E137" s="45">
        <f>VLOOKUP(A137,[1]גיליון1!$A:$D,4,0)</f>
        <v>172.05687499999999</v>
      </c>
      <c r="F137" s="55">
        <f>VLOOKUP(A137,[1]גיליון1!$A:$B,2,0)</f>
        <v>0</v>
      </c>
      <c r="G137" s="45">
        <f>VLOOKUP(A137,[1]גיליון1!$A:$E,5,0)</f>
        <v>2580.8531249999996</v>
      </c>
      <c r="H137" s="32">
        <v>44958</v>
      </c>
      <c r="I137" s="36">
        <v>44958</v>
      </c>
    </row>
    <row r="138" spans="1:9" ht="14.5" thickBot="1" x14ac:dyDescent="0.35">
      <c r="A138" s="12">
        <v>1264</v>
      </c>
      <c r="B138" s="11" t="s">
        <v>205</v>
      </c>
      <c r="C138" s="5" t="s">
        <v>195</v>
      </c>
      <c r="D138" s="62">
        <f>VLOOKUP(A138,[1]גיליון1!$A:$C,3,0)</f>
        <v>21857</v>
      </c>
      <c r="E138" s="45">
        <f>VLOOKUP(A138,[1]גיליון1!$A:$D,4,0)</f>
        <v>1366.0625</v>
      </c>
      <c r="F138" s="55">
        <f>VLOOKUP(A138,[1]גיליון1!$A:$B,2,0)</f>
        <v>0</v>
      </c>
      <c r="G138" s="45">
        <f>VLOOKUP(A138,[1]גיליון1!$A:$E,5,0)</f>
        <v>20490.9375</v>
      </c>
      <c r="H138" s="32">
        <v>44593</v>
      </c>
      <c r="I138" s="36">
        <v>44593</v>
      </c>
    </row>
    <row r="139" spans="1:9" ht="14.5" thickBot="1" x14ac:dyDescent="0.35">
      <c r="A139" s="12">
        <v>1072</v>
      </c>
      <c r="B139" s="11" t="s">
        <v>206</v>
      </c>
      <c r="C139" s="29" t="s">
        <v>66</v>
      </c>
      <c r="D139" s="62">
        <f>VLOOKUP(A139,[1]גיליון1!$A:$C,3,0)</f>
        <v>11229.72</v>
      </c>
      <c r="E139" s="45">
        <f>VLOOKUP(A139,[1]גיליון1!$A:$D,4,0)</f>
        <v>701.85749999999996</v>
      </c>
      <c r="F139" s="55">
        <f>VLOOKUP(A139,[1]גיליון1!$A:$B,2,0)</f>
        <v>0</v>
      </c>
      <c r="G139" s="45">
        <f>VLOOKUP(A139,[1]גיליון1!$A:$E,5,0)</f>
        <v>10527.862499999999</v>
      </c>
      <c r="H139" s="32">
        <v>40909</v>
      </c>
      <c r="I139" s="36">
        <v>40909</v>
      </c>
    </row>
    <row r="140" spans="1:9" ht="14.5" thickBot="1" x14ac:dyDescent="0.35">
      <c r="A140" s="12">
        <v>1194</v>
      </c>
      <c r="B140" s="11" t="s">
        <v>206</v>
      </c>
      <c r="C140" s="29" t="s">
        <v>152</v>
      </c>
      <c r="D140" s="62">
        <f>VLOOKUP(A140,[1]גיליון1!$A:$C,3,0)</f>
        <v>19429.09</v>
      </c>
      <c r="E140" s="45">
        <f>VLOOKUP(A140,[1]גיליון1!$A:$D,4,0)</f>
        <v>1214.318125</v>
      </c>
      <c r="F140" s="55">
        <f>VLOOKUP(A140,[1]גיליון1!$A:$B,2,0)</f>
        <v>0</v>
      </c>
      <c r="G140" s="45">
        <f>VLOOKUP(A140,[1]גיליון1!$A:$E,5,0)</f>
        <v>18214.771874999999</v>
      </c>
      <c r="H140" s="32">
        <v>43891</v>
      </c>
      <c r="I140" s="36">
        <v>43891</v>
      </c>
    </row>
    <row r="141" spans="1:9" ht="14.5" thickBot="1" x14ac:dyDescent="0.35">
      <c r="A141" s="12">
        <v>1223</v>
      </c>
      <c r="B141" s="11" t="s">
        <v>204</v>
      </c>
      <c r="C141" s="5" t="s">
        <v>160</v>
      </c>
      <c r="D141" s="62">
        <f>VLOOKUP(A141,[1]גיליון1!$A:$C,3,0)</f>
        <v>2865.19</v>
      </c>
      <c r="E141" s="45">
        <f>VLOOKUP(A141,[1]גיליון1!$A:$D,4,0)</f>
        <v>179.074375</v>
      </c>
      <c r="F141" s="55">
        <f>VLOOKUP(A141,[1]גיליון1!$A:$B,2,0)</f>
        <v>0</v>
      </c>
      <c r="G141" s="45">
        <f>VLOOKUP(A141,[1]גיליון1!$A:$E,5,0)</f>
        <v>2686.1156249999999</v>
      </c>
      <c r="H141" s="32">
        <v>44270</v>
      </c>
      <c r="I141" s="36">
        <v>44270</v>
      </c>
    </row>
    <row r="142" spans="1:9" ht="14.5" thickBot="1" x14ac:dyDescent="0.35">
      <c r="A142" s="12">
        <v>1274</v>
      </c>
      <c r="B142" s="11" t="s">
        <v>200</v>
      </c>
      <c r="C142" s="5" t="s">
        <v>217</v>
      </c>
      <c r="D142" s="62">
        <f>VLOOKUP(A142,[1]גיליון1!$A:$C,3,0)</f>
        <v>3477.4</v>
      </c>
      <c r="E142" s="45">
        <f>VLOOKUP(A142,[1]גיליון1!$A:$D,4,0)</f>
        <v>217.33750000000001</v>
      </c>
      <c r="F142" s="55">
        <f>VLOOKUP(A142,[1]גיליון1!$A:$B,2,0)</f>
        <v>0</v>
      </c>
      <c r="G142" s="45">
        <f>VLOOKUP(A142,[1]גיליון1!$A:$E,5,0)</f>
        <v>3260.0625</v>
      </c>
      <c r="H142" s="32">
        <v>44958</v>
      </c>
      <c r="I142" s="36">
        <v>44958</v>
      </c>
    </row>
    <row r="143" spans="1:9" ht="14.5" thickBot="1" x14ac:dyDescent="0.35">
      <c r="A143" s="12">
        <v>1082</v>
      </c>
      <c r="B143" s="11" t="s">
        <v>203</v>
      </c>
      <c r="C143" s="29" t="s">
        <v>67</v>
      </c>
      <c r="D143" s="62">
        <f>VLOOKUP(A143,[1]גיליון1!$A:$C,3,0)</f>
        <v>17701.04</v>
      </c>
      <c r="E143" s="45">
        <f>VLOOKUP(A143,[1]גיליון1!$A:$D,4,0)</f>
        <v>1106.3150000000001</v>
      </c>
      <c r="F143" s="55">
        <f>VLOOKUP(A143,[1]גיליון1!$A:$B,2,0)</f>
        <v>0</v>
      </c>
      <c r="G143" s="45">
        <f>VLOOKUP(A143,[1]גיליון1!$A:$E,5,0)</f>
        <v>16594.725000000002</v>
      </c>
      <c r="H143" s="32">
        <v>40909</v>
      </c>
      <c r="I143" s="36">
        <v>40909</v>
      </c>
    </row>
    <row r="144" spans="1:9" ht="14.5" thickBot="1" x14ac:dyDescent="0.35">
      <c r="A144" s="12">
        <v>1201</v>
      </c>
      <c r="B144" s="11" t="s">
        <v>204</v>
      </c>
      <c r="C144" s="29" t="s">
        <v>147</v>
      </c>
      <c r="D144" s="62">
        <f>VLOOKUP(A144,[1]גיליון1!$A:$C,3,0)</f>
        <v>131.29</v>
      </c>
      <c r="E144" s="45">
        <f>VLOOKUP(A144,[1]גיליון1!$A:$D,4,0)</f>
        <v>8.2056249999999995</v>
      </c>
      <c r="F144" s="55">
        <f>VLOOKUP(A144,[1]גיליון1!$A:$B,2,0)</f>
        <v>0</v>
      </c>
      <c r="G144" s="45">
        <f>VLOOKUP(A144,[1]גיליון1!$A:$E,5,0)</f>
        <v>4.374999999996021E-3</v>
      </c>
      <c r="H144" s="32">
        <v>43891</v>
      </c>
      <c r="I144" s="36">
        <v>43891</v>
      </c>
    </row>
    <row r="145" spans="1:9" ht="14.5" thickBot="1" x14ac:dyDescent="0.35">
      <c r="A145" s="12">
        <v>1050</v>
      </c>
      <c r="B145" s="11" t="s">
        <v>204</v>
      </c>
      <c r="C145" s="29" t="s">
        <v>68</v>
      </c>
      <c r="D145" s="62">
        <f>VLOOKUP(A145,[1]גיליון1!$A:$C,3,0)</f>
        <v>3479.78</v>
      </c>
      <c r="E145" s="45">
        <f>VLOOKUP(A145,[1]גיליון1!$A:$D,4,0)</f>
        <v>217.48625000000001</v>
      </c>
      <c r="F145" s="55">
        <f>VLOOKUP(A145,[1]גיליון1!$A:$B,2,0)</f>
        <v>0</v>
      </c>
      <c r="G145" s="45">
        <f>VLOOKUP(A145,[1]גיליון1!$A:$E,5,0)</f>
        <v>3262.2937500000003</v>
      </c>
      <c r="H145" s="32">
        <v>41730</v>
      </c>
      <c r="I145" s="36">
        <v>41730</v>
      </c>
    </row>
    <row r="146" spans="1:9" ht="14.5" thickBot="1" x14ac:dyDescent="0.35">
      <c r="A146" s="12">
        <v>1185</v>
      </c>
      <c r="B146" s="11" t="s">
        <v>205</v>
      </c>
      <c r="C146" s="41" t="s">
        <v>261</v>
      </c>
      <c r="D146" s="62">
        <f>VLOOKUP(A146,[1]גיליון1!$A:$C,3,0)</f>
        <v>10546.83</v>
      </c>
      <c r="E146" s="45">
        <f>VLOOKUP(A146,[1]גיליון1!$A:$D,4,0)</f>
        <v>659.176875</v>
      </c>
      <c r="F146" s="55">
        <f>VLOOKUP(A146,[1]גיליון1!$A:$B,2,0)</f>
        <v>0</v>
      </c>
      <c r="G146" s="45">
        <f>VLOOKUP(A146,[1]גיליון1!$A:$E,5,0)</f>
        <v>9887.6531250000007</v>
      </c>
      <c r="H146" s="32">
        <v>43525</v>
      </c>
      <c r="I146" s="36">
        <v>43525</v>
      </c>
    </row>
    <row r="147" spans="1:9" ht="14.5" thickBot="1" x14ac:dyDescent="0.35">
      <c r="A147" s="17">
        <v>1309</v>
      </c>
      <c r="B147" s="11" t="s">
        <v>204</v>
      </c>
      <c r="C147" s="40" t="s">
        <v>267</v>
      </c>
      <c r="D147" s="62">
        <f>VLOOKUP(A147,[1]גיליון1!$A:$C,3,0)</f>
        <v>101.13</v>
      </c>
      <c r="E147" s="45">
        <f>VLOOKUP(A147,[1]גיליון1!$A:$D,4,0)</f>
        <v>6.3206249999999997</v>
      </c>
      <c r="F147" s="55">
        <f>VLOOKUP(A147,[1]גיליון1!$A:$B,2,0)</f>
        <v>0</v>
      </c>
      <c r="G147" s="45">
        <f>VLOOKUP(A147,[1]גיליון1!$A:$E,5,0)</f>
        <v>94.809374999999989</v>
      </c>
      <c r="H147" s="32"/>
      <c r="I147" s="36">
        <v>45717</v>
      </c>
    </row>
    <row r="148" spans="1:9" ht="14.5" thickBot="1" x14ac:dyDescent="0.35">
      <c r="A148" s="12">
        <v>1090</v>
      </c>
      <c r="B148" s="11" t="s">
        <v>199</v>
      </c>
      <c r="C148" s="29" t="s">
        <v>69</v>
      </c>
      <c r="D148" s="62">
        <f>VLOOKUP(A148,[1]גיליון1!$A:$C,3,0)</f>
        <v>2526.81</v>
      </c>
      <c r="E148" s="45">
        <f>VLOOKUP(A148,[1]גיליון1!$A:$D,4,0)</f>
        <v>157.925625</v>
      </c>
      <c r="F148" s="55">
        <f>VLOOKUP(A148,[1]גיליון1!$A:$B,2,0)</f>
        <v>0</v>
      </c>
      <c r="G148" s="45">
        <f>VLOOKUP(A148,[1]גיליון1!$A:$E,5,0)</f>
        <v>2368.8843750000001</v>
      </c>
      <c r="H148" s="32">
        <v>40909</v>
      </c>
      <c r="I148" s="36">
        <v>40909</v>
      </c>
    </row>
    <row r="149" spans="1:9" ht="14.5" thickBot="1" x14ac:dyDescent="0.35">
      <c r="A149" s="12">
        <v>1230</v>
      </c>
      <c r="B149" s="11" t="s">
        <v>203</v>
      </c>
      <c r="C149" s="5" t="s">
        <v>167</v>
      </c>
      <c r="D149" s="62">
        <f>VLOOKUP(A149,[1]גיליון1!$A:$C,3,0)</f>
        <v>1268.0999999999999</v>
      </c>
      <c r="E149" s="45">
        <f>VLOOKUP(A149,[1]גיליון1!$A:$D,4,0)</f>
        <v>79.256249999999994</v>
      </c>
      <c r="F149" s="55">
        <f>VLOOKUP(A149,[1]גיליון1!$A:$B,2,0)</f>
        <v>0</v>
      </c>
      <c r="G149" s="45">
        <f>VLOOKUP(A149,[1]גיליון1!$A:$E,5,0)</f>
        <v>1188.84375</v>
      </c>
      <c r="H149" s="32">
        <v>44270</v>
      </c>
      <c r="I149" s="36">
        <v>44270</v>
      </c>
    </row>
    <row r="150" spans="1:9" ht="14.5" thickBot="1" x14ac:dyDescent="0.35">
      <c r="A150" s="12">
        <v>1297</v>
      </c>
      <c r="B150" s="11" t="s">
        <v>205</v>
      </c>
      <c r="C150" s="5" t="s">
        <v>246</v>
      </c>
      <c r="D150" s="62">
        <f>VLOOKUP(A150,[1]גיליון1!$A:$C,3,0)</f>
        <v>3349.87</v>
      </c>
      <c r="E150" s="45">
        <f>VLOOKUP(A150,[1]גיליון1!$A:$D,4,0)</f>
        <v>209.36687499999999</v>
      </c>
      <c r="F150" s="55">
        <f>VLOOKUP(A150,[1]גיליון1!$A:$B,2,0)</f>
        <v>0</v>
      </c>
      <c r="G150" s="45">
        <f>VLOOKUP(A150,[1]גיליון1!$A:$E,5,0)</f>
        <v>3140.5031249999997</v>
      </c>
      <c r="H150" s="32">
        <v>45323</v>
      </c>
      <c r="I150" s="36">
        <v>45323</v>
      </c>
    </row>
    <row r="151" spans="1:9" ht="14.5" thickBot="1" x14ac:dyDescent="0.35">
      <c r="A151" s="12">
        <v>1137</v>
      </c>
      <c r="B151" s="11" t="s">
        <v>205</v>
      </c>
      <c r="C151" s="29" t="s">
        <v>70</v>
      </c>
      <c r="D151" s="62">
        <f>VLOOKUP(A151,[1]גיליון1!$A:$C,3,0)</f>
        <v>2639.12</v>
      </c>
      <c r="E151" s="45">
        <f>VLOOKUP(A151,[1]גיליון1!$A:$D,4,0)</f>
        <v>164.94499999999999</v>
      </c>
      <c r="F151" s="55">
        <f>VLOOKUP(A151,[1]גיליון1!$A:$B,2,0)</f>
        <v>0</v>
      </c>
      <c r="G151" s="45">
        <f>VLOOKUP(A151,[1]גיליון1!$A:$E,5,0)</f>
        <v>2474.1749999999997</v>
      </c>
      <c r="H151" s="32">
        <v>42095</v>
      </c>
      <c r="I151" s="36">
        <v>42095</v>
      </c>
    </row>
    <row r="152" spans="1:9" ht="14.5" thickBot="1" x14ac:dyDescent="0.35">
      <c r="A152" s="12">
        <v>1120</v>
      </c>
      <c r="B152" s="11" t="s">
        <v>199</v>
      </c>
      <c r="C152" s="29" t="s">
        <v>71</v>
      </c>
      <c r="D152" s="62">
        <f>VLOOKUP(A152,[1]גיליון1!$A:$C,3,0)</f>
        <v>5985.09</v>
      </c>
      <c r="E152" s="45">
        <f>VLOOKUP(A152,[1]גיליון1!$A:$D,4,0)</f>
        <v>374.06812500000001</v>
      </c>
      <c r="F152" s="55">
        <f>VLOOKUP(A152,[1]גיליון1!$A:$B,2,0)</f>
        <v>0</v>
      </c>
      <c r="G152" s="45">
        <f>VLOOKUP(A152,[1]גיליון1!$A:$E,5,0)</f>
        <v>5611.0218750000004</v>
      </c>
      <c r="H152" s="32">
        <v>41730</v>
      </c>
      <c r="I152" s="36">
        <v>41730</v>
      </c>
    </row>
    <row r="153" spans="1:9" ht="14.5" thickBot="1" x14ac:dyDescent="0.35">
      <c r="A153" s="12">
        <v>1144</v>
      </c>
      <c r="B153" s="11" t="s">
        <v>200</v>
      </c>
      <c r="C153" s="29" t="s">
        <v>72</v>
      </c>
      <c r="D153" s="62">
        <f>VLOOKUP(A153,[1]גיליון1!$A:$C,3,0)</f>
        <v>3410.13</v>
      </c>
      <c r="E153" s="45">
        <f>VLOOKUP(A153,[1]גיליון1!$A:$D,4,0)</f>
        <v>213.13312500000001</v>
      </c>
      <c r="F153" s="55">
        <f>VLOOKUP(A153,[1]גיליון1!$A:$B,2,0)</f>
        <v>0</v>
      </c>
      <c r="G153" s="45">
        <f>VLOOKUP(A153,[1]גיליון1!$A:$E,5,0)</f>
        <v>3196.9968750000003</v>
      </c>
      <c r="H153" s="32">
        <v>42095</v>
      </c>
      <c r="I153" s="36">
        <v>42095</v>
      </c>
    </row>
    <row r="154" spans="1:9" ht="14.5" thickBot="1" x14ac:dyDescent="0.35">
      <c r="A154" s="12">
        <v>1109</v>
      </c>
      <c r="B154" s="11" t="s">
        <v>203</v>
      </c>
      <c r="C154" s="29" t="s">
        <v>73</v>
      </c>
      <c r="D154" s="62">
        <f>VLOOKUP(A154,[1]גיליון1!$A:$C,3,0)</f>
        <v>3567.83</v>
      </c>
      <c r="E154" s="45">
        <f>VLOOKUP(A154,[1]גיליון1!$A:$D,4,0)</f>
        <v>222.989375</v>
      </c>
      <c r="F154" s="55">
        <f>VLOOKUP(A154,[1]גיליון1!$A:$B,2,0)</f>
        <v>0</v>
      </c>
      <c r="G154" s="45">
        <f>VLOOKUP(A154,[1]גיליון1!$A:$E,5,0)</f>
        <v>3344.8406249999998</v>
      </c>
      <c r="H154" s="32">
        <v>41306</v>
      </c>
      <c r="I154" s="36">
        <v>41306</v>
      </c>
    </row>
    <row r="155" spans="1:9" ht="14.5" thickBot="1" x14ac:dyDescent="0.35">
      <c r="A155" s="12">
        <v>1183</v>
      </c>
      <c r="B155" s="11" t="s">
        <v>205</v>
      </c>
      <c r="C155" s="29" t="s">
        <v>74</v>
      </c>
      <c r="D155" s="62">
        <f>VLOOKUP(A155,[1]גיליון1!$A:$C,3,0)</f>
        <v>38665.29</v>
      </c>
      <c r="E155" s="45">
        <f>VLOOKUP(A155,[1]גיליון1!$A:$D,4,0)</f>
        <v>2416.5806250000001</v>
      </c>
      <c r="F155" s="55">
        <f>VLOOKUP(A155,[1]גיליון1!$A:$B,2,0)</f>
        <v>0</v>
      </c>
      <c r="G155" s="45">
        <f>VLOOKUP(A155,[1]גיליון1!$A:$E,5,0)</f>
        <v>36248.709374999999</v>
      </c>
      <c r="H155" s="32">
        <v>43525</v>
      </c>
      <c r="I155" s="36">
        <v>43525</v>
      </c>
    </row>
    <row r="156" spans="1:9" ht="14.5" thickBot="1" x14ac:dyDescent="0.35">
      <c r="A156" s="12">
        <v>1302</v>
      </c>
      <c r="B156" s="11" t="s">
        <v>205</v>
      </c>
      <c r="C156" s="5" t="s">
        <v>251</v>
      </c>
      <c r="D156" s="62">
        <f>VLOOKUP(A156,[1]גיליון1!$A:$C,3,0)</f>
        <v>855.21</v>
      </c>
      <c r="E156" s="45">
        <f>VLOOKUP(A156,[1]גיליון1!$A:$D,4,0)</f>
        <v>53.450625000000002</v>
      </c>
      <c r="F156" s="55">
        <f>VLOOKUP(A156,[1]גיליון1!$A:$B,2,0)</f>
        <v>0</v>
      </c>
      <c r="G156" s="45">
        <f>VLOOKUP(A156,[1]גיליון1!$A:$E,5,0)</f>
        <v>801.75937500000009</v>
      </c>
      <c r="H156" s="32">
        <v>45323</v>
      </c>
      <c r="I156" s="36">
        <v>45323</v>
      </c>
    </row>
    <row r="157" spans="1:9" ht="14.5" thickBot="1" x14ac:dyDescent="0.35">
      <c r="A157" s="12">
        <v>1225</v>
      </c>
      <c r="B157" s="11" t="s">
        <v>204</v>
      </c>
      <c r="C157" s="5" t="s">
        <v>162</v>
      </c>
      <c r="D157" s="62">
        <f>VLOOKUP(A157,[1]גיליון1!$A:$C,3,0)</f>
        <v>2786.01</v>
      </c>
      <c r="E157" s="45">
        <f>VLOOKUP(A157,[1]גיליון1!$A:$D,4,0)</f>
        <v>174.12562500000001</v>
      </c>
      <c r="F157" s="55">
        <f>VLOOKUP(A157,[1]גיליון1!$A:$B,2,0)</f>
        <v>0</v>
      </c>
      <c r="G157" s="45">
        <f>VLOOKUP(A157,[1]גיליון1!$A:$E,5,0)</f>
        <v>2611.8843750000001</v>
      </c>
      <c r="H157" s="32">
        <v>44270</v>
      </c>
      <c r="I157" s="36">
        <v>44270</v>
      </c>
    </row>
    <row r="158" spans="1:9" ht="14.5" thickBot="1" x14ac:dyDescent="0.35">
      <c r="A158" s="12">
        <v>1030</v>
      </c>
      <c r="B158" s="11" t="s">
        <v>201</v>
      </c>
      <c r="C158" s="29" t="s">
        <v>75</v>
      </c>
      <c r="D158" s="62">
        <f>VLOOKUP(A158,[1]גיליון1!$A:$C,3,0)</f>
        <v>2783.46</v>
      </c>
      <c r="E158" s="45">
        <f>VLOOKUP(A158,[1]גיליון1!$A:$D,4,0)</f>
        <v>173.96625</v>
      </c>
      <c r="F158" s="55">
        <f>VLOOKUP(A158,[1]גיליון1!$A:$B,2,0)</f>
        <v>0</v>
      </c>
      <c r="G158" s="45">
        <f>VLOOKUP(A158,[1]גיליון1!$A:$E,5,0)</f>
        <v>2609.4937500000001</v>
      </c>
      <c r="H158" s="32">
        <v>40148</v>
      </c>
      <c r="I158" s="36">
        <v>40148</v>
      </c>
    </row>
    <row r="159" spans="1:9" ht="14.5" thickBot="1" x14ac:dyDescent="0.35">
      <c r="A159" s="12">
        <v>1028</v>
      </c>
      <c r="B159" s="11" t="s">
        <v>201</v>
      </c>
      <c r="C159" s="29" t="s">
        <v>262</v>
      </c>
      <c r="D159" s="62">
        <f>VLOOKUP(A159,[1]גיליון1!$A:$C,3,0)</f>
        <v>2771.13</v>
      </c>
      <c r="E159" s="45">
        <f>VLOOKUP(A159,[1]גיליון1!$A:$D,4,0)</f>
        <v>173.19562500000001</v>
      </c>
      <c r="F159" s="55">
        <f>VLOOKUP(A159,[1]גיליון1!$A:$B,2,0)</f>
        <v>0</v>
      </c>
      <c r="G159" s="45">
        <f>VLOOKUP(A159,[1]גיליון1!$A:$E,5,0)</f>
        <v>2597.9343750000003</v>
      </c>
      <c r="H159" s="32">
        <v>40148</v>
      </c>
      <c r="I159" s="36">
        <v>40148</v>
      </c>
    </row>
    <row r="160" spans="1:9" ht="14.5" thickBot="1" x14ac:dyDescent="0.35">
      <c r="A160" s="10">
        <v>1213</v>
      </c>
      <c r="B160" s="11" t="s">
        <v>199</v>
      </c>
      <c r="C160" s="29" t="s">
        <v>138</v>
      </c>
      <c r="D160" s="62">
        <f>VLOOKUP(A160,[1]גיליון1!$A:$C,3,0)</f>
        <v>373.78</v>
      </c>
      <c r="E160" s="45">
        <f>VLOOKUP(A160,[1]גיליון1!$A:$D,4,0)</f>
        <v>23.361249999999998</v>
      </c>
      <c r="F160" s="55">
        <f>VLOOKUP(A160,[1]גיליון1!$A:$B,2,0)</f>
        <v>0</v>
      </c>
      <c r="G160" s="45">
        <f>VLOOKUP(A160,[1]גיליון1!$A:$E,5,0)</f>
        <v>-1.2500000000272848E-3</v>
      </c>
      <c r="H160" s="32">
        <v>43891</v>
      </c>
      <c r="I160" s="36">
        <v>43891</v>
      </c>
    </row>
    <row r="161" spans="1:9" ht="14.5" thickBot="1" x14ac:dyDescent="0.35">
      <c r="A161" s="16">
        <v>1315</v>
      </c>
      <c r="B161" s="11" t="s">
        <v>203</v>
      </c>
      <c r="C161" s="38" t="s">
        <v>307</v>
      </c>
      <c r="D161" s="62">
        <f>VLOOKUP(A161,[1]גיליון1!$A:$C,3,0)</f>
        <v>737.64</v>
      </c>
      <c r="E161" s="45">
        <f>VLOOKUP(A161,[1]גיליון1!$A:$D,4,0)</f>
        <v>46.102499999999999</v>
      </c>
      <c r="F161" s="55">
        <f>VLOOKUP(A161,[1]גיליון1!$A:$B,2,0)</f>
        <v>0</v>
      </c>
      <c r="G161" s="45">
        <f>VLOOKUP(A161,[1]גיליון1!$A:$E,5,0)</f>
        <v>691.53750000000002</v>
      </c>
      <c r="H161" s="32"/>
      <c r="I161" s="36">
        <v>45717</v>
      </c>
    </row>
    <row r="162" spans="1:9" ht="14.5" thickBot="1" x14ac:dyDescent="0.35">
      <c r="A162" s="10">
        <v>1077</v>
      </c>
      <c r="B162" s="11" t="s">
        <v>204</v>
      </c>
      <c r="C162" s="29" t="s">
        <v>76</v>
      </c>
      <c r="D162" s="62">
        <f>VLOOKUP(A162,[1]גיליון1!$A:$C,3,0)</f>
        <v>2555.09</v>
      </c>
      <c r="E162" s="45">
        <f>VLOOKUP(A162,[1]גיליון1!$A:$D,4,0)</f>
        <v>159.69312500000001</v>
      </c>
      <c r="F162" s="55">
        <f>VLOOKUP(A162,[1]גיליון1!$A:$B,2,0)</f>
        <v>0</v>
      </c>
      <c r="G162" s="45">
        <f>VLOOKUP(A162,[1]גיליון1!$A:$E,5,0)</f>
        <v>2395.3968750000004</v>
      </c>
      <c r="H162" s="32">
        <v>40909</v>
      </c>
      <c r="I162" s="36">
        <v>40909</v>
      </c>
    </row>
    <row r="163" spans="1:9" s="4" customFormat="1" ht="14.5" thickBot="1" x14ac:dyDescent="0.35">
      <c r="A163" s="10">
        <v>1075</v>
      </c>
      <c r="B163" s="11" t="s">
        <v>203</v>
      </c>
      <c r="C163" s="29" t="s">
        <v>77</v>
      </c>
      <c r="D163" s="62">
        <f>VLOOKUP(A163,[1]גיליון1!$A:$C,3,0)</f>
        <v>5426.65</v>
      </c>
      <c r="E163" s="45">
        <f>VLOOKUP(A163,[1]גיליון1!$A:$D,4,0)</f>
        <v>339.16562499999998</v>
      </c>
      <c r="F163" s="55">
        <f>VLOOKUP(A163,[1]גיליון1!$A:$B,2,0)</f>
        <v>0</v>
      </c>
      <c r="G163" s="45">
        <f>VLOOKUP(A163,[1]גיליון1!$A:$E,5,0)</f>
        <v>5087.484375</v>
      </c>
      <c r="H163" s="32">
        <v>40909</v>
      </c>
      <c r="I163" s="36">
        <v>40909</v>
      </c>
    </row>
    <row r="164" spans="1:9" ht="14.5" thickBot="1" x14ac:dyDescent="0.35">
      <c r="A164" s="10">
        <v>1275</v>
      </c>
      <c r="B164" s="11" t="s">
        <v>204</v>
      </c>
      <c r="C164" s="5" t="s">
        <v>218</v>
      </c>
      <c r="D164" s="62">
        <f>VLOOKUP(A164,[1]גיליון1!$A:$C,3,0)</f>
        <v>294.88</v>
      </c>
      <c r="E164" s="45">
        <f>VLOOKUP(A164,[1]גיליון1!$A:$D,4,0)</f>
        <v>18.43</v>
      </c>
      <c r="F164" s="55">
        <f>VLOOKUP(A164,[1]גיליון1!$A:$B,2,0)</f>
        <v>0</v>
      </c>
      <c r="G164" s="45">
        <f>VLOOKUP(A164,[1]גיליון1!$A:$E,5,0)</f>
        <v>276.45</v>
      </c>
      <c r="H164" s="32">
        <v>44958</v>
      </c>
      <c r="I164" s="36">
        <v>44958</v>
      </c>
    </row>
    <row r="165" spans="1:9" ht="14.5" thickBot="1" x14ac:dyDescent="0.35">
      <c r="A165" s="10">
        <v>1068</v>
      </c>
      <c r="B165" s="11" t="s">
        <v>200</v>
      </c>
      <c r="C165" s="29" t="s">
        <v>78</v>
      </c>
      <c r="D165" s="62">
        <f>VLOOKUP(A165,[1]גיליון1!$A:$C,3,0)</f>
        <v>1529.86</v>
      </c>
      <c r="E165" s="45">
        <f>VLOOKUP(A165,[1]גיליון1!$A:$D,4,0)</f>
        <v>95.616249999999994</v>
      </c>
      <c r="F165" s="55">
        <f>VLOOKUP(A165,[1]גיליון1!$A:$B,2,0)</f>
        <v>0</v>
      </c>
      <c r="G165" s="45">
        <f>VLOOKUP(A165,[1]גיליון1!$A:$E,5,0)</f>
        <v>1434.2437499999999</v>
      </c>
      <c r="H165" s="32">
        <v>40544</v>
      </c>
      <c r="I165" s="36">
        <v>40544</v>
      </c>
    </row>
    <row r="166" spans="1:9" ht="14.5" thickBot="1" x14ac:dyDescent="0.35">
      <c r="A166" s="16">
        <v>1308</v>
      </c>
      <c r="B166" s="11" t="s">
        <v>197</v>
      </c>
      <c r="C166" s="40" t="s">
        <v>266</v>
      </c>
      <c r="D166" s="62">
        <f>VLOOKUP(A166,[1]גיליון1!$A:$C,3,0)</f>
        <v>5660.48</v>
      </c>
      <c r="E166" s="45">
        <f>VLOOKUP(A166,[1]גיליון1!$A:$D,4,0)</f>
        <v>353.78</v>
      </c>
      <c r="F166" s="55">
        <f>VLOOKUP(A166,[1]גיליון1!$A:$B,2,0)</f>
        <v>0</v>
      </c>
      <c r="G166" s="45">
        <f>VLOOKUP(A166,[1]גיליון1!$A:$E,5,0)</f>
        <v>5306.7</v>
      </c>
      <c r="H166" s="32"/>
      <c r="I166" s="36">
        <v>45717</v>
      </c>
    </row>
    <row r="167" spans="1:9" ht="14.5" thickBot="1" x14ac:dyDescent="0.35">
      <c r="A167" s="10">
        <v>1022</v>
      </c>
      <c r="B167" s="11" t="s">
        <v>203</v>
      </c>
      <c r="C167" s="29" t="s">
        <v>79</v>
      </c>
      <c r="D167" s="62">
        <f>VLOOKUP(A167,[1]גיליון1!$A:$C,3,0)</f>
        <v>12254.64</v>
      </c>
      <c r="E167" s="45">
        <f>VLOOKUP(A167,[1]גיליון1!$A:$D,4,0)</f>
        <v>765.91499999999996</v>
      </c>
      <c r="F167" s="55">
        <f>VLOOKUP(A167,[1]גיליון1!$A:$B,2,0)</f>
        <v>0</v>
      </c>
      <c r="G167" s="45">
        <f>VLOOKUP(A167,[1]גיליון1!$A:$E,5,0)</f>
        <v>11488.724999999999</v>
      </c>
      <c r="H167" s="32">
        <v>40148</v>
      </c>
      <c r="I167" s="36">
        <v>40148</v>
      </c>
    </row>
    <row r="168" spans="1:9" ht="14.5" thickBot="1" x14ac:dyDescent="0.35">
      <c r="A168" s="10">
        <v>1276</v>
      </c>
      <c r="B168" s="11" t="s">
        <v>201</v>
      </c>
      <c r="C168" s="5" t="s">
        <v>219</v>
      </c>
      <c r="D168" s="62">
        <f>VLOOKUP(A168,[1]גיליון1!$A:$C,3,0)</f>
        <v>3585.72</v>
      </c>
      <c r="E168" s="45">
        <f>VLOOKUP(A168,[1]גיליון1!$A:$D,4,0)</f>
        <v>224.10749999999999</v>
      </c>
      <c r="F168" s="55">
        <f>VLOOKUP(A168,[1]גיליון1!$A:$B,2,0)</f>
        <v>0</v>
      </c>
      <c r="G168" s="45">
        <f>VLOOKUP(A168,[1]גיליון1!$A:$E,5,0)</f>
        <v>3361.6124999999997</v>
      </c>
      <c r="H168" s="32">
        <v>44958</v>
      </c>
      <c r="I168" s="36">
        <v>44958</v>
      </c>
    </row>
    <row r="169" spans="1:9" ht="14.5" thickBot="1" x14ac:dyDescent="0.35">
      <c r="A169" s="10">
        <v>1081</v>
      </c>
      <c r="B169" s="11" t="s">
        <v>205</v>
      </c>
      <c r="C169" s="29" t="s">
        <v>80</v>
      </c>
      <c r="D169" s="62">
        <f>VLOOKUP(A169,[1]גיליון1!$A:$C,3,0)</f>
        <v>6457.05</v>
      </c>
      <c r="E169" s="45">
        <f>VLOOKUP(A169,[1]גיליון1!$A:$D,4,0)</f>
        <v>403.56562500000001</v>
      </c>
      <c r="F169" s="55">
        <f>VLOOKUP(A169,[1]גיליון1!$A:$B,2,0)</f>
        <v>0</v>
      </c>
      <c r="G169" s="45">
        <f>VLOOKUP(A169,[1]גיליון1!$A:$E,5,0)</f>
        <v>6053.484375</v>
      </c>
      <c r="H169" s="32">
        <v>40909</v>
      </c>
      <c r="I169" s="36">
        <v>40909</v>
      </c>
    </row>
    <row r="170" spans="1:9" ht="14.5" thickBot="1" x14ac:dyDescent="0.35">
      <c r="A170" s="10">
        <v>1180</v>
      </c>
      <c r="B170" s="11" t="s">
        <v>200</v>
      </c>
      <c r="C170" s="29" t="s">
        <v>260</v>
      </c>
      <c r="D170" s="62">
        <f>VLOOKUP(A170,[1]גיליון1!$A:$C,3,0)</f>
        <v>4101.0200000000004</v>
      </c>
      <c r="E170" s="45">
        <f>VLOOKUP(A170,[1]גיליון1!$A:$D,4,0)</f>
        <v>256.31375000000003</v>
      </c>
      <c r="F170" s="55">
        <f>VLOOKUP(A170,[1]גיליון1!$A:$B,2,0)</f>
        <v>0</v>
      </c>
      <c r="G170" s="45">
        <f>VLOOKUP(A170,[1]גיליון1!$A:$E,5,0)</f>
        <v>3844.7062500000002</v>
      </c>
      <c r="H170" s="32">
        <v>43525</v>
      </c>
      <c r="I170" s="36">
        <v>43525</v>
      </c>
    </row>
    <row r="171" spans="1:9" ht="14.5" thickBot="1" x14ac:dyDescent="0.35">
      <c r="A171" s="10">
        <v>1130</v>
      </c>
      <c r="B171" s="11" t="s">
        <v>200</v>
      </c>
      <c r="C171" s="29" t="s">
        <v>81</v>
      </c>
      <c r="D171" s="62">
        <f>VLOOKUP(A171,[1]גיליון1!$A:$C,3,0)</f>
        <v>8517.85</v>
      </c>
      <c r="E171" s="45">
        <f>VLOOKUP(A171,[1]גיליון1!$A:$D,4,0)</f>
        <v>532.36562500000002</v>
      </c>
      <c r="F171" s="55">
        <f>VLOOKUP(A171,[1]גיליון1!$A:$B,2,0)</f>
        <v>0</v>
      </c>
      <c r="G171" s="45">
        <f>VLOOKUP(A171,[1]גיליון1!$A:$E,5,0)</f>
        <v>7985.484375</v>
      </c>
      <c r="H171" s="32">
        <v>41730</v>
      </c>
      <c r="I171" s="36">
        <v>41730</v>
      </c>
    </row>
    <row r="172" spans="1:9" ht="14.5" thickBot="1" x14ac:dyDescent="0.35">
      <c r="A172" s="10">
        <v>1149</v>
      </c>
      <c r="B172" s="11" t="s">
        <v>204</v>
      </c>
      <c r="C172" s="29" t="s">
        <v>82</v>
      </c>
      <c r="D172" s="62">
        <f>VLOOKUP(A172,[1]גיליון1!$A:$C,3,0)</f>
        <v>2720.43</v>
      </c>
      <c r="E172" s="45">
        <f>VLOOKUP(A172,[1]גיליון1!$A:$D,4,0)</f>
        <v>170.02687499999999</v>
      </c>
      <c r="F172" s="55">
        <f>VLOOKUP(A172,[1]גיליון1!$A:$B,2,0)</f>
        <v>0</v>
      </c>
      <c r="G172" s="45">
        <f>VLOOKUP(A172,[1]גיליון1!$A:$E,5,0)</f>
        <v>2550.4031249999998</v>
      </c>
      <c r="H172" s="32">
        <v>42401</v>
      </c>
      <c r="I172" s="36">
        <v>42401</v>
      </c>
    </row>
    <row r="173" spans="1:9" ht="14.5" thickBot="1" x14ac:dyDescent="0.35">
      <c r="A173" s="10">
        <v>1091</v>
      </c>
      <c r="B173" s="11" t="s">
        <v>197</v>
      </c>
      <c r="C173" s="29" t="s">
        <v>83</v>
      </c>
      <c r="D173" s="62">
        <f>VLOOKUP(A173,[1]גיליון1!$A:$C,3,0)</f>
        <v>4710.21</v>
      </c>
      <c r="E173" s="45">
        <f>VLOOKUP(A173,[1]גיליון1!$A:$D,4,0)</f>
        <v>294.388125</v>
      </c>
      <c r="F173" s="55">
        <f>VLOOKUP(A173,[1]גיליון1!$A:$B,2,0)</f>
        <v>0</v>
      </c>
      <c r="G173" s="45">
        <f>VLOOKUP(A173,[1]גיליון1!$A:$E,5,0)</f>
        <v>4415.8218749999996</v>
      </c>
      <c r="H173" s="32">
        <v>40909</v>
      </c>
      <c r="I173" s="36">
        <v>40909</v>
      </c>
    </row>
    <row r="174" spans="1:9" ht="14.5" thickBot="1" x14ac:dyDescent="0.35">
      <c r="A174" s="10">
        <v>1104</v>
      </c>
      <c r="B174" s="11" t="s">
        <v>199</v>
      </c>
      <c r="C174" s="29" t="s">
        <v>84</v>
      </c>
      <c r="D174" s="62">
        <f>VLOOKUP(A174,[1]גיליון1!$A:$C,3,0)</f>
        <v>2683.35</v>
      </c>
      <c r="E174" s="45">
        <f>VLOOKUP(A174,[1]גיליון1!$A:$D,4,0)</f>
        <v>167.70937499999999</v>
      </c>
      <c r="F174" s="55">
        <f>VLOOKUP(A174,[1]גיליון1!$A:$B,2,0)</f>
        <v>0</v>
      </c>
      <c r="G174" s="45">
        <f>VLOOKUP(A174,[1]גיליון1!$A:$E,5,0)</f>
        <v>2515.640625</v>
      </c>
      <c r="H174" s="32">
        <v>41306</v>
      </c>
      <c r="I174" s="36">
        <v>41306</v>
      </c>
    </row>
    <row r="175" spans="1:9" ht="14.5" thickBot="1" x14ac:dyDescent="0.35">
      <c r="A175" s="10">
        <v>1056</v>
      </c>
      <c r="B175" s="11" t="s">
        <v>202</v>
      </c>
      <c r="C175" s="29" t="s">
        <v>85</v>
      </c>
      <c r="D175" s="62">
        <f>VLOOKUP(A175,[1]גיליון1!$A:$C,3,0)</f>
        <v>22145.02</v>
      </c>
      <c r="E175" s="45">
        <f>VLOOKUP(A175,[1]גיליון1!$A:$D,4,0)</f>
        <v>1384.06375</v>
      </c>
      <c r="F175" s="55">
        <f>VLOOKUP(A175,[1]גיליון1!$A:$B,2,0)</f>
        <v>0</v>
      </c>
      <c r="G175" s="45">
        <f>VLOOKUP(A175,[1]גיליון1!$A:$E,5,0)</f>
        <v>20760.956249999999</v>
      </c>
      <c r="H175" s="32">
        <v>40269</v>
      </c>
      <c r="I175" s="36">
        <v>40269</v>
      </c>
    </row>
    <row r="176" spans="1:9" ht="14.5" thickBot="1" x14ac:dyDescent="0.35">
      <c r="A176" s="10">
        <v>1071</v>
      </c>
      <c r="B176" s="11" t="s">
        <v>200</v>
      </c>
      <c r="C176" s="29" t="s">
        <v>86</v>
      </c>
      <c r="D176" s="62">
        <f>VLOOKUP(A176,[1]גיליון1!$A:$C,3,0)</f>
        <v>28194.92</v>
      </c>
      <c r="E176" s="45">
        <f>VLOOKUP(A176,[1]גיליון1!$A:$D,4,0)</f>
        <v>1762.1824999999999</v>
      </c>
      <c r="F176" s="55">
        <f>VLOOKUP(A176,[1]גיליון1!$A:$B,2,0)</f>
        <v>0</v>
      </c>
      <c r="G176" s="45">
        <f>VLOOKUP(A176,[1]גיליון1!$A:$E,5,0)</f>
        <v>26432.737499999999</v>
      </c>
      <c r="H176" s="32">
        <v>40909</v>
      </c>
      <c r="I176" s="36">
        <v>40909</v>
      </c>
    </row>
    <row r="177" spans="1:9" ht="14.5" thickBot="1" x14ac:dyDescent="0.35">
      <c r="A177" s="10">
        <v>1208</v>
      </c>
      <c r="B177" s="11" t="s">
        <v>203</v>
      </c>
      <c r="C177" s="29" t="s">
        <v>142</v>
      </c>
      <c r="D177" s="62">
        <f>VLOOKUP(A177,[1]גיליון1!$A:$C,3,0)</f>
        <v>4216.88</v>
      </c>
      <c r="E177" s="45">
        <f>VLOOKUP(A177,[1]גיליון1!$A:$D,4,0)</f>
        <v>263.55500000000001</v>
      </c>
      <c r="F177" s="55">
        <f>VLOOKUP(A177,[1]גיליון1!$A:$B,2,0)</f>
        <v>0</v>
      </c>
      <c r="G177" s="45">
        <f>VLOOKUP(A177,[1]גיליון1!$A:$E,5,0)</f>
        <v>3953.3250000000003</v>
      </c>
      <c r="H177" s="32">
        <v>43891</v>
      </c>
      <c r="I177" s="36">
        <v>43891</v>
      </c>
    </row>
    <row r="178" spans="1:9" ht="14.5" thickBot="1" x14ac:dyDescent="0.35">
      <c r="A178" s="10">
        <v>1301</v>
      </c>
      <c r="B178" s="11" t="s">
        <v>203</v>
      </c>
      <c r="C178" s="5" t="s">
        <v>250</v>
      </c>
      <c r="D178" s="62">
        <f>VLOOKUP(A178,[1]גיליון1!$A:$C,3,0)</f>
        <v>4484.57</v>
      </c>
      <c r="E178" s="45">
        <f>VLOOKUP(A178,[1]גיליון1!$A:$D,4,0)</f>
        <v>280.28562499999998</v>
      </c>
      <c r="F178" s="55">
        <f>VLOOKUP(A178,[1]גיליון1!$A:$B,2,0)</f>
        <v>0</v>
      </c>
      <c r="G178" s="45">
        <f>VLOOKUP(A178,[1]גיליון1!$A:$E,5,0)</f>
        <v>4204.2843749999993</v>
      </c>
      <c r="H178" s="32">
        <v>45323</v>
      </c>
      <c r="I178" s="36">
        <v>45323</v>
      </c>
    </row>
    <row r="179" spans="1:9" ht="14.5" thickBot="1" x14ac:dyDescent="0.35">
      <c r="A179" s="10">
        <v>1168</v>
      </c>
      <c r="B179" s="11" t="s">
        <v>205</v>
      </c>
      <c r="C179" s="29" t="s">
        <v>87</v>
      </c>
      <c r="D179" s="62">
        <f>VLOOKUP(A179,[1]גיליון1!$A:$C,3,0)</f>
        <v>9691.86</v>
      </c>
      <c r="E179" s="45">
        <f>VLOOKUP(A179,[1]גיליון1!$A:$D,4,0)</f>
        <v>605.74125000000004</v>
      </c>
      <c r="F179" s="55">
        <f>VLOOKUP(A179,[1]גיליון1!$A:$B,2,0)</f>
        <v>0</v>
      </c>
      <c r="G179" s="45">
        <f>VLOOKUP(A179,[1]גיליון1!$A:$E,5,0)</f>
        <v>9086.1187500000015</v>
      </c>
      <c r="H179" s="32">
        <v>43132</v>
      </c>
      <c r="I179" s="36">
        <v>43132</v>
      </c>
    </row>
    <row r="180" spans="1:9" ht="14.5" thickBot="1" x14ac:dyDescent="0.35">
      <c r="A180" s="10">
        <v>1138</v>
      </c>
      <c r="B180" s="11" t="s">
        <v>199</v>
      </c>
      <c r="C180" s="29" t="s">
        <v>88</v>
      </c>
      <c r="D180" s="62">
        <f>VLOOKUP(A180,[1]גיליון1!$A:$C,3,0)</f>
        <v>2059.7600000000002</v>
      </c>
      <c r="E180" s="45">
        <f>VLOOKUP(A180,[1]גיליון1!$A:$D,4,0)</f>
        <v>128.73500000000001</v>
      </c>
      <c r="F180" s="55">
        <f>VLOOKUP(A180,[1]גיליון1!$A:$B,2,0)</f>
        <v>0</v>
      </c>
      <c r="G180" s="45">
        <f>VLOOKUP(A180,[1]גיליון1!$A:$E,5,0)</f>
        <v>1931.0250000000001</v>
      </c>
      <c r="H180" s="32">
        <v>42095</v>
      </c>
      <c r="I180" s="36">
        <v>42095</v>
      </c>
    </row>
    <row r="181" spans="1:9" ht="14.5" thickBot="1" x14ac:dyDescent="0.35">
      <c r="A181" s="10">
        <v>1247</v>
      </c>
      <c r="B181" s="11" t="s">
        <v>197</v>
      </c>
      <c r="C181" s="5" t="s">
        <v>182</v>
      </c>
      <c r="D181" s="62">
        <f>VLOOKUP(A181,[1]גיליון1!$A:$C,3,0)</f>
        <v>10650.54</v>
      </c>
      <c r="E181" s="45">
        <f>VLOOKUP(A181,[1]גיליון1!$A:$D,4,0)</f>
        <v>665.65875000000005</v>
      </c>
      <c r="F181" s="55">
        <f>VLOOKUP(A181,[1]גיליון1!$A:$B,2,0)</f>
        <v>0</v>
      </c>
      <c r="G181" s="45">
        <f>VLOOKUP(A181,[1]גיליון1!$A:$E,5,0)</f>
        <v>9984.8812500000004</v>
      </c>
      <c r="H181" s="32">
        <v>44593</v>
      </c>
      <c r="I181" s="36">
        <v>44593</v>
      </c>
    </row>
    <row r="182" spans="1:9" ht="14.5" thickBot="1" x14ac:dyDescent="0.35">
      <c r="A182" s="10">
        <v>1199</v>
      </c>
      <c r="B182" s="11" t="s">
        <v>205</v>
      </c>
      <c r="C182" s="29" t="s">
        <v>148</v>
      </c>
      <c r="D182" s="62">
        <f>VLOOKUP(A182,[1]גיליון1!$A:$C,3,0)</f>
        <v>3265.32</v>
      </c>
      <c r="E182" s="45">
        <f>VLOOKUP(A182,[1]גיליון1!$A:$D,4,0)</f>
        <v>204.08250000000001</v>
      </c>
      <c r="F182" s="55">
        <f>VLOOKUP(A182,[1]גיליון1!$A:$B,2,0)</f>
        <v>0</v>
      </c>
      <c r="G182" s="45">
        <f>VLOOKUP(A182,[1]גיליון1!$A:$E,5,0)</f>
        <v>3061.2375000000002</v>
      </c>
      <c r="H182" s="32">
        <v>43891</v>
      </c>
      <c r="I182" s="36">
        <v>43891</v>
      </c>
    </row>
    <row r="183" spans="1:9" ht="14.5" thickBot="1" x14ac:dyDescent="0.35">
      <c r="A183" s="10">
        <v>1326</v>
      </c>
      <c r="B183" s="11" t="s">
        <v>205</v>
      </c>
      <c r="C183" s="29" t="s">
        <v>294</v>
      </c>
      <c r="D183" s="62">
        <f>VLOOKUP(A183,[1]גיליון1!$A:$C,3,0)</f>
        <v>2227.85</v>
      </c>
      <c r="E183" s="45">
        <f>VLOOKUP(A183,[1]גיליון1!$A:$D,4,0)</f>
        <v>139.24062499999999</v>
      </c>
      <c r="F183" s="55">
        <f>VLOOKUP(A183,[1]גיליון1!$A:$B,2,0)</f>
        <v>0</v>
      </c>
      <c r="G183" s="45">
        <f>VLOOKUP(A183,[1]גיליון1!$A:$E,5,0)</f>
        <v>2088.609375</v>
      </c>
      <c r="H183" s="32"/>
      <c r="I183" s="36">
        <v>46054</v>
      </c>
    </row>
    <row r="184" spans="1:9" ht="14.5" thickBot="1" x14ac:dyDescent="0.35">
      <c r="A184" s="10">
        <v>1173</v>
      </c>
      <c r="B184" s="11" t="s">
        <v>205</v>
      </c>
      <c r="C184" s="29" t="s">
        <v>89</v>
      </c>
      <c r="D184" s="62">
        <f>VLOOKUP(A184,[1]גיליון1!$A:$C,3,0)</f>
        <v>563676.34</v>
      </c>
      <c r="E184" s="45">
        <f>VLOOKUP(A184,[1]גיליון1!$A:$D,4,0)</f>
        <v>35229.771249999998</v>
      </c>
      <c r="F184" s="55">
        <f>VLOOKUP(A184,[1]גיליון1!$A:$B,2,0)</f>
        <v>0</v>
      </c>
      <c r="G184" s="45">
        <f>VLOOKUP(A184,[1]גיליון1!$A:$E,5,0)</f>
        <v>528446.56874999998</v>
      </c>
      <c r="H184" s="32">
        <v>43132</v>
      </c>
      <c r="I184" s="36">
        <v>43132</v>
      </c>
    </row>
    <row r="185" spans="1:9" ht="14.5" thickBot="1" x14ac:dyDescent="0.35">
      <c r="A185" s="10">
        <v>1204</v>
      </c>
      <c r="B185" s="11" t="s">
        <v>204</v>
      </c>
      <c r="C185" s="29" t="s">
        <v>145</v>
      </c>
      <c r="D185" s="62">
        <f>VLOOKUP(A185,[1]גיליון1!$A:$C,3,0)</f>
        <v>91427.43</v>
      </c>
      <c r="E185" s="45">
        <f>VLOOKUP(A185,[1]גיליון1!$A:$D,4,0)</f>
        <v>5714.2143749999996</v>
      </c>
      <c r="F185" s="55">
        <f>VLOOKUP(A185,[1]גיליון1!$A:$B,2,0)</f>
        <v>0</v>
      </c>
      <c r="G185" s="45">
        <f>VLOOKUP(A185,[1]גיליון1!$A:$E,5,0)</f>
        <v>85713.215624999997</v>
      </c>
      <c r="H185" s="32">
        <v>43891</v>
      </c>
      <c r="I185" s="36">
        <v>43891</v>
      </c>
    </row>
    <row r="186" spans="1:9" ht="14.5" thickBot="1" x14ac:dyDescent="0.35">
      <c r="A186" s="10">
        <v>1277</v>
      </c>
      <c r="B186" s="11" t="s">
        <v>202</v>
      </c>
      <c r="C186" s="5" t="s">
        <v>228</v>
      </c>
      <c r="D186" s="62">
        <f>VLOOKUP(A186,[1]גיליון1!$A:$C,3,0)</f>
        <v>4815.08</v>
      </c>
      <c r="E186" s="45">
        <f>VLOOKUP(A186,[1]גיליון1!$A:$D,4,0)</f>
        <v>300.9425</v>
      </c>
      <c r="F186" s="55">
        <f>VLOOKUP(A186,[1]גיליון1!$A:$B,2,0)</f>
        <v>0</v>
      </c>
      <c r="G186" s="45">
        <f>VLOOKUP(A186,[1]גיליון1!$A:$E,5,0)</f>
        <v>4514.1374999999998</v>
      </c>
      <c r="H186" s="32">
        <v>44958</v>
      </c>
      <c r="I186" s="36">
        <v>44958</v>
      </c>
    </row>
    <row r="187" spans="1:9" ht="14.5" thickBot="1" x14ac:dyDescent="0.35">
      <c r="A187" s="10">
        <v>1239</v>
      </c>
      <c r="B187" s="11" t="s">
        <v>199</v>
      </c>
      <c r="C187" s="5" t="s">
        <v>174</v>
      </c>
      <c r="D187" s="62">
        <f>VLOOKUP(A187,[1]גיליון1!$A:$C,3,0)</f>
        <v>2517.69</v>
      </c>
      <c r="E187" s="45">
        <f>VLOOKUP(A187,[1]גיליון1!$A:$D,4,0)</f>
        <v>157.355625</v>
      </c>
      <c r="F187" s="55">
        <f>VLOOKUP(A187,[1]גיליון1!$A:$B,2,0)</f>
        <v>0</v>
      </c>
      <c r="G187" s="45">
        <f>VLOOKUP(A187,[1]גיליון1!$A:$E,5,0)</f>
        <v>2360.3343749999999</v>
      </c>
      <c r="H187" s="32">
        <v>44270</v>
      </c>
      <c r="I187" s="36">
        <v>44270</v>
      </c>
    </row>
    <row r="188" spans="1:9" ht="14.5" thickBot="1" x14ac:dyDescent="0.35">
      <c r="A188" s="10">
        <v>1337</v>
      </c>
      <c r="B188" s="11" t="s">
        <v>200</v>
      </c>
      <c r="C188" s="29" t="s">
        <v>305</v>
      </c>
      <c r="D188" s="62">
        <f>VLOOKUP(A188,[1]גיליון1!$A:$C,3,0)</f>
        <v>2955.79</v>
      </c>
      <c r="E188" s="45">
        <f>VLOOKUP(A188,[1]גיליון1!$A:$D,4,0)</f>
        <v>184.736875</v>
      </c>
      <c r="F188" s="55">
        <f>VLOOKUP(A188,[1]גיליון1!$A:$B,2,0)</f>
        <v>0</v>
      </c>
      <c r="G188" s="45">
        <f>VLOOKUP(A188,[1]גיליון1!$A:$E,5,0)</f>
        <v>2771.0531249999999</v>
      </c>
      <c r="H188" s="32"/>
      <c r="I188" s="36">
        <v>46054</v>
      </c>
    </row>
    <row r="189" spans="1:9" ht="14.5" thickBot="1" x14ac:dyDescent="0.35">
      <c r="A189" s="10">
        <v>1087</v>
      </c>
      <c r="B189" s="11" t="s">
        <v>199</v>
      </c>
      <c r="C189" s="29" t="s">
        <v>90</v>
      </c>
      <c r="D189" s="62">
        <f>VLOOKUP(A189,[1]גיליון1!$A:$C,3,0)</f>
        <v>21517.21</v>
      </c>
      <c r="E189" s="45">
        <f>VLOOKUP(A189,[1]גיליון1!$A:$D,4,0)</f>
        <v>1344.8256249999999</v>
      </c>
      <c r="F189" s="55">
        <f>VLOOKUP(A189,[1]גיליון1!$A:$B,2,0)</f>
        <v>0</v>
      </c>
      <c r="G189" s="45">
        <f>VLOOKUP(A189,[1]גיליון1!$A:$E,5,0)</f>
        <v>20172.384374999998</v>
      </c>
      <c r="H189" s="32">
        <v>40909</v>
      </c>
      <c r="I189" s="36">
        <v>40909</v>
      </c>
    </row>
    <row r="190" spans="1:9" ht="14.5" thickBot="1" x14ac:dyDescent="0.35">
      <c r="A190" s="10">
        <v>1038</v>
      </c>
      <c r="B190" s="11" t="s">
        <v>203</v>
      </c>
      <c r="C190" s="29" t="s">
        <v>91</v>
      </c>
      <c r="D190" s="62">
        <f>VLOOKUP(A190,[1]גיליון1!$A:$C,3,0)</f>
        <v>9926.94</v>
      </c>
      <c r="E190" s="45">
        <f>VLOOKUP(A190,[1]גיליון1!$A:$D,4,0)</f>
        <v>620.43375000000003</v>
      </c>
      <c r="F190" s="55">
        <f>VLOOKUP(A190,[1]גיליון1!$A:$B,2,0)</f>
        <v>0</v>
      </c>
      <c r="G190" s="45">
        <f>VLOOKUP(A190,[1]גיליון1!$A:$E,5,0)</f>
        <v>9306.5062500000004</v>
      </c>
      <c r="H190" s="32">
        <v>40148</v>
      </c>
      <c r="I190" s="36">
        <v>40148</v>
      </c>
    </row>
    <row r="191" spans="1:9" ht="14.5" thickBot="1" x14ac:dyDescent="0.35">
      <c r="A191" s="10">
        <v>1092</v>
      </c>
      <c r="B191" s="11" t="s">
        <v>199</v>
      </c>
      <c r="C191" s="29" t="s">
        <v>92</v>
      </c>
      <c r="D191" s="62">
        <f>VLOOKUP(A191,[1]גיליון1!$A:$C,3,0)</f>
        <v>52147.68</v>
      </c>
      <c r="E191" s="45">
        <f>VLOOKUP(A191,[1]גיליון1!$A:$D,4,0)</f>
        <v>3259.23</v>
      </c>
      <c r="F191" s="55">
        <f>VLOOKUP(A191,[1]גיליון1!$A:$B,2,0)</f>
        <v>0</v>
      </c>
      <c r="G191" s="45">
        <f>VLOOKUP(A191,[1]גיליון1!$A:$E,5,0)</f>
        <v>48888.45</v>
      </c>
      <c r="H191" s="32">
        <v>40909</v>
      </c>
      <c r="I191" s="36">
        <v>40909</v>
      </c>
    </row>
    <row r="192" spans="1:9" ht="14.5" thickBot="1" x14ac:dyDescent="0.35">
      <c r="A192" s="10">
        <v>1001</v>
      </c>
      <c r="B192" s="11" t="s">
        <v>206</v>
      </c>
      <c r="C192" s="29" t="s">
        <v>93</v>
      </c>
      <c r="D192" s="62">
        <f>VLOOKUP(A192,[1]גיליון1!$A:$C,3,0)</f>
        <v>5741.07</v>
      </c>
      <c r="E192" s="45">
        <f>VLOOKUP(A192,[1]גיליון1!$A:$D,4,0)</f>
        <v>358.81687499999998</v>
      </c>
      <c r="F192" s="55">
        <f>VLOOKUP(A192,[1]גיליון1!$A:$B,2,0)</f>
        <v>0</v>
      </c>
      <c r="G192" s="45">
        <f>VLOOKUP(A192,[1]גיליון1!$A:$E,5,0)</f>
        <v>5382.2531249999993</v>
      </c>
      <c r="H192" s="32">
        <v>40148</v>
      </c>
      <c r="I192" s="36">
        <v>40148</v>
      </c>
    </row>
    <row r="193" spans="1:9" ht="14.5" thickBot="1" x14ac:dyDescent="0.35">
      <c r="A193" s="10">
        <v>1260</v>
      </c>
      <c r="B193" s="11" t="s">
        <v>204</v>
      </c>
      <c r="C193" s="5" t="s">
        <v>192</v>
      </c>
      <c r="D193" s="62">
        <f>VLOOKUP(A193,[1]גיליון1!$A:$C,3,0)</f>
        <v>307.79000000000002</v>
      </c>
      <c r="E193" s="45">
        <f>VLOOKUP(A193,[1]גיליון1!$A:$D,4,0)</f>
        <v>19.236875000000001</v>
      </c>
      <c r="F193" s="55">
        <f>VLOOKUP(A193,[1]גיליון1!$A:$B,2,0)</f>
        <v>0</v>
      </c>
      <c r="G193" s="45">
        <f>VLOOKUP(A193,[1]גיליון1!$A:$E,5,0)</f>
        <v>288.55312500000002</v>
      </c>
      <c r="H193" s="32">
        <v>44593</v>
      </c>
      <c r="I193" s="36">
        <v>44593</v>
      </c>
    </row>
    <row r="194" spans="1:9" ht="14.5" thickBot="1" x14ac:dyDescent="0.35">
      <c r="A194" s="10">
        <v>1193</v>
      </c>
      <c r="B194" s="11" t="s">
        <v>204</v>
      </c>
      <c r="C194" s="29" t="s">
        <v>94</v>
      </c>
      <c r="D194" s="62">
        <f>VLOOKUP(A194,[1]גיליון1!$A:$C,3,0)</f>
        <v>485.08</v>
      </c>
      <c r="E194" s="45">
        <f>VLOOKUP(A194,[1]גיליון1!$A:$D,4,0)</f>
        <v>30.317499999999999</v>
      </c>
      <c r="F194" s="55">
        <f>VLOOKUP(A194,[1]גיליון1!$A:$B,2,0)</f>
        <v>0</v>
      </c>
      <c r="G194" s="45">
        <f>VLOOKUP(A194,[1]גיליון1!$A:$E,5,0)</f>
        <v>2.4999999999977263E-3</v>
      </c>
      <c r="H194" s="32">
        <v>43525</v>
      </c>
      <c r="I194" s="36">
        <v>43525</v>
      </c>
    </row>
    <row r="195" spans="1:9" ht="14.5" thickBot="1" x14ac:dyDescent="0.35">
      <c r="A195" s="10">
        <v>1329</v>
      </c>
      <c r="B195" s="11" t="s">
        <v>205</v>
      </c>
      <c r="C195" s="29" t="s">
        <v>297</v>
      </c>
      <c r="D195" s="62">
        <f>VLOOKUP(A195,[1]גיליון1!$A:$C,3,0)</f>
        <v>2009.12</v>
      </c>
      <c r="E195" s="45">
        <f>VLOOKUP(A195,[1]גיליון1!$A:$D,4,0)</f>
        <v>125.57</v>
      </c>
      <c r="F195" s="55">
        <f>VLOOKUP(A195,[1]גיליון1!$A:$B,2,0)</f>
        <v>0</v>
      </c>
      <c r="G195" s="45">
        <f>VLOOKUP(A195,[1]גיליון1!$A:$E,5,0)</f>
        <v>1883.55</v>
      </c>
      <c r="H195" s="32"/>
      <c r="I195" s="36">
        <v>46054</v>
      </c>
    </row>
    <row r="196" spans="1:9" ht="14.5" thickBot="1" x14ac:dyDescent="0.35">
      <c r="A196" s="10">
        <v>1140</v>
      </c>
      <c r="B196" s="11" t="s">
        <v>203</v>
      </c>
      <c r="C196" s="29" t="s">
        <v>95</v>
      </c>
      <c r="D196" s="62">
        <f>VLOOKUP(A196,[1]גיליון1!$A:$C,3,0)</f>
        <v>4133.68</v>
      </c>
      <c r="E196" s="45">
        <f>VLOOKUP(A196,[1]גיליון1!$A:$D,4,0)</f>
        <v>258.35500000000002</v>
      </c>
      <c r="F196" s="55">
        <f>VLOOKUP(A196,[1]גיליון1!$A:$B,2,0)</f>
        <v>0</v>
      </c>
      <c r="G196" s="45">
        <f>VLOOKUP(A196,[1]גיליון1!$A:$E,5,0)</f>
        <v>3875.3250000000003</v>
      </c>
      <c r="H196" s="32">
        <v>42095</v>
      </c>
      <c r="I196" s="36">
        <v>42095</v>
      </c>
    </row>
    <row r="197" spans="1:9" ht="14.5" thickBot="1" x14ac:dyDescent="0.35">
      <c r="A197" s="10">
        <v>1002</v>
      </c>
      <c r="B197" s="11" t="s">
        <v>206</v>
      </c>
      <c r="C197" s="29" t="s">
        <v>96</v>
      </c>
      <c r="D197" s="62">
        <f>VLOOKUP(A197,[1]גיליון1!$A:$C,3,0)</f>
        <v>4436.0600000000004</v>
      </c>
      <c r="E197" s="45">
        <f>VLOOKUP(A197,[1]גיליון1!$A:$D,4,0)</f>
        <v>277.25375000000003</v>
      </c>
      <c r="F197" s="55">
        <f>VLOOKUP(A197,[1]גיליון1!$A:$B,2,0)</f>
        <v>0</v>
      </c>
      <c r="G197" s="45">
        <f>VLOOKUP(A197,[1]גיליון1!$A:$E,5,0)</f>
        <v>4158.8062500000005</v>
      </c>
      <c r="H197" s="32">
        <v>40148</v>
      </c>
      <c r="I197" s="36">
        <v>40148</v>
      </c>
    </row>
    <row r="198" spans="1:9" ht="14.5" thickBot="1" x14ac:dyDescent="0.35">
      <c r="A198" s="10">
        <v>1248</v>
      </c>
      <c r="B198" s="11" t="s">
        <v>203</v>
      </c>
      <c r="C198" s="5" t="s">
        <v>183</v>
      </c>
      <c r="D198" s="62">
        <f>VLOOKUP(A198,[1]גיליון1!$A:$C,3,0)</f>
        <v>9859.91</v>
      </c>
      <c r="E198" s="45">
        <f>VLOOKUP(A198,[1]גיליון1!$A:$D,4,0)</f>
        <v>616.24437499999999</v>
      </c>
      <c r="F198" s="55">
        <f>VLOOKUP(A198,[1]גיליון1!$A:$B,2,0)</f>
        <v>0</v>
      </c>
      <c r="G198" s="45">
        <f>VLOOKUP(A198,[1]גיליון1!$A:$E,5,0)</f>
        <v>9243.6656249999996</v>
      </c>
      <c r="H198" s="32">
        <v>44593</v>
      </c>
      <c r="I198" s="36">
        <v>44593</v>
      </c>
    </row>
    <row r="199" spans="1:9" ht="14.5" thickBot="1" x14ac:dyDescent="0.35">
      <c r="A199" s="13">
        <v>1186</v>
      </c>
      <c r="B199" s="14" t="s">
        <v>205</v>
      </c>
      <c r="C199" s="42" t="s">
        <v>177</v>
      </c>
      <c r="D199" s="62">
        <f>VLOOKUP(A199,[1]גיליון1!$A:$C,3,0)</f>
        <v>3545.41</v>
      </c>
      <c r="E199" s="45">
        <f>VLOOKUP(A199,[1]גיליון1!$A:$D,4,0)</f>
        <v>221.58812499999999</v>
      </c>
      <c r="F199" s="55">
        <f>VLOOKUP(A199,[1]גיליון1!$A:$B,2,0)</f>
        <v>0</v>
      </c>
      <c r="G199" s="45">
        <f>VLOOKUP(A199,[1]גיליון1!$A:$E,5,0)</f>
        <v>3323.8218749999996</v>
      </c>
      <c r="H199" s="32">
        <v>43525</v>
      </c>
      <c r="I199" s="36">
        <v>43525</v>
      </c>
    </row>
    <row r="200" spans="1:9" ht="14.5" thickBot="1" x14ac:dyDescent="0.35">
      <c r="A200" s="10">
        <v>1278</v>
      </c>
      <c r="B200" s="11" t="s">
        <v>202</v>
      </c>
      <c r="C200" s="5" t="s">
        <v>220</v>
      </c>
      <c r="D200" s="62">
        <f>VLOOKUP(A200,[1]גיליון1!$A:$C,3,0)</f>
        <v>4302.75</v>
      </c>
      <c r="E200" s="45">
        <f>VLOOKUP(A200,[1]גיליון1!$A:$D,4,0)</f>
        <v>268.921875</v>
      </c>
      <c r="F200" s="55">
        <f>VLOOKUP(A200,[1]גיליון1!$A:$B,2,0)</f>
        <v>0</v>
      </c>
      <c r="G200" s="45">
        <f>VLOOKUP(A200,[1]גיליון1!$A:$E,5,0)</f>
        <v>4033.828125</v>
      </c>
      <c r="H200" s="32">
        <v>44958</v>
      </c>
      <c r="I200" s="36">
        <v>44958</v>
      </c>
    </row>
    <row r="201" spans="1:9" ht="14.5" thickBot="1" x14ac:dyDescent="0.35">
      <c r="A201" s="10">
        <v>1010</v>
      </c>
      <c r="B201" s="11" t="s">
        <v>205</v>
      </c>
      <c r="C201" s="29" t="s">
        <v>97</v>
      </c>
      <c r="D201" s="62">
        <f>VLOOKUP(A201,[1]גיליון1!$A:$C,3,0)</f>
        <v>3806.35</v>
      </c>
      <c r="E201" s="45">
        <f>VLOOKUP(A201,[1]גיליון1!$A:$D,4,0)</f>
        <v>237.89687499999999</v>
      </c>
      <c r="F201" s="55">
        <f>VLOOKUP(A201,[1]גיליון1!$A:$B,2,0)</f>
        <v>0</v>
      </c>
      <c r="G201" s="45">
        <f>VLOOKUP(A201,[1]גיליון1!$A:$E,5,0)</f>
        <v>3568.453125</v>
      </c>
      <c r="H201" s="32">
        <v>40148</v>
      </c>
      <c r="I201" s="36">
        <v>40148</v>
      </c>
    </row>
    <row r="202" spans="1:9" ht="14.5" thickBot="1" x14ac:dyDescent="0.35">
      <c r="A202" s="10">
        <v>1294</v>
      </c>
      <c r="B202" s="11" t="s">
        <v>199</v>
      </c>
      <c r="C202" s="5" t="s">
        <v>243</v>
      </c>
      <c r="D202" s="62">
        <f>VLOOKUP(A202,[1]גיליון1!$A:$C,3,0)</f>
        <v>2291.83</v>
      </c>
      <c r="E202" s="45">
        <f>VLOOKUP(A202,[1]גיליון1!$A:$D,4,0)</f>
        <v>143.239375</v>
      </c>
      <c r="F202" s="55">
        <f>VLOOKUP(A202,[1]גיליון1!$A:$B,2,0)</f>
        <v>0</v>
      </c>
      <c r="G202" s="45">
        <f>VLOOKUP(A202,[1]גיליון1!$A:$E,5,0)</f>
        <v>2148.5906249999998</v>
      </c>
      <c r="H202" s="32">
        <v>45323</v>
      </c>
      <c r="I202" s="36">
        <v>45323</v>
      </c>
    </row>
    <row r="203" spans="1:9" ht="14.5" thickBot="1" x14ac:dyDescent="0.35">
      <c r="A203" s="10">
        <v>1226</v>
      </c>
      <c r="B203" s="11" t="s">
        <v>204</v>
      </c>
      <c r="C203" s="5" t="s">
        <v>163</v>
      </c>
      <c r="D203" s="62">
        <f>VLOOKUP(A203,[1]גיליון1!$A:$C,3,0)</f>
        <v>4305.4799999999996</v>
      </c>
      <c r="E203" s="45">
        <f>VLOOKUP(A203,[1]גיליון1!$A:$D,4,0)</f>
        <v>269.09249999999997</v>
      </c>
      <c r="F203" s="55">
        <f>VLOOKUP(A203,[1]גיליון1!$A:$B,2,0)</f>
        <v>0</v>
      </c>
      <c r="G203" s="45">
        <f>VLOOKUP(A203,[1]גיליון1!$A:$E,5,0)</f>
        <v>4036.3874999999998</v>
      </c>
      <c r="H203" s="32">
        <v>44270</v>
      </c>
      <c r="I203" s="36">
        <v>44270</v>
      </c>
    </row>
    <row r="204" spans="1:9" ht="14.5" thickBot="1" x14ac:dyDescent="0.35">
      <c r="A204" s="10">
        <v>1236</v>
      </c>
      <c r="B204" s="11" t="s">
        <v>201</v>
      </c>
      <c r="C204" s="5" t="s">
        <v>171</v>
      </c>
      <c r="D204" s="62">
        <f>VLOOKUP(A204,[1]גיליון1!$A:$C,3,0)</f>
        <v>2143.87</v>
      </c>
      <c r="E204" s="45">
        <f>VLOOKUP(A204,[1]גיליון1!$A:$D,4,0)</f>
        <v>133.99187499999999</v>
      </c>
      <c r="F204" s="55">
        <f>VLOOKUP(A204,[1]גיליון1!$A:$B,2,0)</f>
        <v>0</v>
      </c>
      <c r="G204" s="45">
        <f>VLOOKUP(A204,[1]גיליון1!$A:$E,5,0)</f>
        <v>2009.878125</v>
      </c>
      <c r="H204" s="32">
        <v>44270</v>
      </c>
      <c r="I204" s="36">
        <v>44270</v>
      </c>
    </row>
    <row r="205" spans="1:9" ht="14.5" thickBot="1" x14ac:dyDescent="0.35">
      <c r="A205" s="10">
        <v>1059</v>
      </c>
      <c r="B205" s="11" t="s">
        <v>200</v>
      </c>
      <c r="C205" s="29" t="s">
        <v>98</v>
      </c>
      <c r="D205" s="62">
        <f>VLOOKUP(A205,[1]גיליון1!$A:$C,3,0)</f>
        <v>3611.92</v>
      </c>
      <c r="E205" s="45">
        <f>VLOOKUP(A205,[1]גיליון1!$A:$D,4,0)</f>
        <v>225.745</v>
      </c>
      <c r="F205" s="55">
        <f>VLOOKUP(A205,[1]גיליון1!$A:$B,2,0)</f>
        <v>0</v>
      </c>
      <c r="G205" s="45">
        <f>VLOOKUP(A205,[1]גיליון1!$A:$E,5,0)</f>
        <v>3386.1750000000002</v>
      </c>
      <c r="H205" s="32">
        <v>41030</v>
      </c>
      <c r="I205" s="36">
        <v>41030</v>
      </c>
    </row>
    <row r="206" spans="1:9" ht="14.5" thickBot="1" x14ac:dyDescent="0.35">
      <c r="A206" s="10">
        <v>1048</v>
      </c>
      <c r="B206" s="11" t="s">
        <v>197</v>
      </c>
      <c r="C206" s="29" t="s">
        <v>99</v>
      </c>
      <c r="D206" s="62">
        <f>VLOOKUP(A206,[1]גיליון1!$A:$C,3,0)</f>
        <v>15450.71</v>
      </c>
      <c r="E206" s="45">
        <f>VLOOKUP(A206,[1]גיליון1!$A:$D,4,0)</f>
        <v>965.66937499999995</v>
      </c>
      <c r="F206" s="55">
        <f>VLOOKUP(A206,[1]גיליון1!$A:$B,2,0)</f>
        <v>0</v>
      </c>
      <c r="G206" s="45">
        <f>VLOOKUP(A206,[1]גיליון1!$A:$E,5,0)</f>
        <v>14485.040625</v>
      </c>
      <c r="H206" s="32">
        <v>41730</v>
      </c>
      <c r="I206" s="36">
        <v>41730</v>
      </c>
    </row>
    <row r="207" spans="1:9" ht="14.5" thickBot="1" x14ac:dyDescent="0.35">
      <c r="A207" s="10">
        <v>1102</v>
      </c>
      <c r="B207" s="11" t="s">
        <v>203</v>
      </c>
      <c r="C207" s="29" t="s">
        <v>100</v>
      </c>
      <c r="D207" s="62">
        <f>VLOOKUP(A207,[1]גיליון1!$A:$C,3,0)</f>
        <v>4635.41</v>
      </c>
      <c r="E207" s="45">
        <f>VLOOKUP(A207,[1]גיליון1!$A:$D,4,0)</f>
        <v>289.71312499999999</v>
      </c>
      <c r="F207" s="55">
        <f>VLOOKUP(A207,[1]גיליון1!$A:$B,2,0)</f>
        <v>0</v>
      </c>
      <c r="G207" s="45">
        <f>VLOOKUP(A207,[1]גיליון1!$A:$E,5,0)</f>
        <v>4345.6968749999996</v>
      </c>
      <c r="H207" s="32">
        <v>41306</v>
      </c>
      <c r="I207" s="36">
        <v>41306</v>
      </c>
    </row>
    <row r="208" spans="1:9" ht="14.5" thickBot="1" x14ac:dyDescent="0.35">
      <c r="A208" s="10">
        <v>1069</v>
      </c>
      <c r="B208" s="11" t="s">
        <v>204</v>
      </c>
      <c r="C208" s="29" t="s">
        <v>101</v>
      </c>
      <c r="D208" s="62">
        <f>VLOOKUP(A208,[1]גיליון1!$A:$C,3,0)</f>
        <v>2702.29</v>
      </c>
      <c r="E208" s="45">
        <f>VLOOKUP(A208,[1]גיליון1!$A:$D,4,0)</f>
        <v>168.893125</v>
      </c>
      <c r="F208" s="55">
        <f>VLOOKUP(A208,[1]גיליון1!$A:$B,2,0)</f>
        <v>0</v>
      </c>
      <c r="G208" s="45">
        <f>VLOOKUP(A208,[1]גיליון1!$A:$E,5,0)</f>
        <v>2533.3968749999999</v>
      </c>
      <c r="H208" s="32">
        <v>40909</v>
      </c>
      <c r="I208" s="36">
        <v>40909</v>
      </c>
    </row>
    <row r="209" spans="1:9" ht="14.5" thickBot="1" x14ac:dyDescent="0.35">
      <c r="A209" s="10">
        <v>1026</v>
      </c>
      <c r="B209" s="11" t="s">
        <v>197</v>
      </c>
      <c r="C209" s="29" t="s">
        <v>103</v>
      </c>
      <c r="D209" s="62">
        <f>VLOOKUP(A209,[1]גיליון1!$A:$C,3,0)</f>
        <v>4815.58</v>
      </c>
      <c r="E209" s="45">
        <f>VLOOKUP(A209,[1]גיליון1!$A:$D,4,0)</f>
        <v>300.97375</v>
      </c>
      <c r="F209" s="55">
        <f>VLOOKUP(A209,[1]גיליון1!$A:$B,2,0)</f>
        <v>0</v>
      </c>
      <c r="G209" s="45">
        <f>VLOOKUP(A209,[1]גיליון1!$A:$E,5,0)</f>
        <v>4514.6062499999998</v>
      </c>
      <c r="H209" s="32">
        <v>40148</v>
      </c>
      <c r="I209" s="36">
        <v>40148</v>
      </c>
    </row>
    <row r="210" spans="1:9" ht="14.5" thickBot="1" x14ac:dyDescent="0.35">
      <c r="A210" s="10">
        <v>1156</v>
      </c>
      <c r="B210" s="11" t="s">
        <v>200</v>
      </c>
      <c r="C210" s="29" t="s">
        <v>259</v>
      </c>
      <c r="D210" s="62">
        <f>VLOOKUP(A210,[1]גיליון1!$A:$C,3,0)</f>
        <v>12941.54</v>
      </c>
      <c r="E210" s="45">
        <f>VLOOKUP(A210,[1]גיליון1!$A:$D,4,0)</f>
        <v>808.84625000000005</v>
      </c>
      <c r="F210" s="55">
        <f>VLOOKUP(A210,[1]גיליון1!$A:$B,2,0)</f>
        <v>0</v>
      </c>
      <c r="G210" s="45">
        <f>VLOOKUP(A210,[1]גיליון1!$A:$E,5,0)</f>
        <v>12132.69375</v>
      </c>
      <c r="H210" s="32">
        <v>42401</v>
      </c>
      <c r="I210" s="36">
        <v>42401</v>
      </c>
    </row>
    <row r="211" spans="1:9" ht="14.5" thickBot="1" x14ac:dyDescent="0.35">
      <c r="A211" s="10">
        <v>1286</v>
      </c>
      <c r="B211" s="11" t="s">
        <v>200</v>
      </c>
      <c r="C211" s="5" t="s">
        <v>227</v>
      </c>
      <c r="D211" s="62">
        <f>VLOOKUP(A211,[1]גיליון1!$A:$C,3,0)</f>
        <v>660.54</v>
      </c>
      <c r="E211" s="45">
        <f>VLOOKUP(A211,[1]גיליון1!$A:$D,4,0)</f>
        <v>41.283749999999998</v>
      </c>
      <c r="F211" s="55">
        <f>VLOOKUP(A211,[1]גיליון1!$A:$B,2,0)</f>
        <v>0</v>
      </c>
      <c r="G211" s="45">
        <f>VLOOKUP(A211,[1]גיליון1!$A:$E,5,0)</f>
        <v>619.25624999999991</v>
      </c>
      <c r="H211" s="32">
        <v>44958</v>
      </c>
      <c r="I211" s="36">
        <v>44958</v>
      </c>
    </row>
    <row r="212" spans="1:9" ht="14.5" thickBot="1" x14ac:dyDescent="0.35">
      <c r="A212" s="10">
        <v>1146</v>
      </c>
      <c r="B212" s="11" t="s">
        <v>205</v>
      </c>
      <c r="C212" s="29" t="s">
        <v>104</v>
      </c>
      <c r="D212" s="62">
        <f>VLOOKUP(A212,[1]גיליון1!$A:$C,3,0)</f>
        <v>2937.89</v>
      </c>
      <c r="E212" s="45">
        <f>VLOOKUP(A212,[1]גיליון1!$A:$D,4,0)</f>
        <v>183.61812499999999</v>
      </c>
      <c r="F212" s="55">
        <f>VLOOKUP(A212,[1]גיליון1!$A:$B,2,0)</f>
        <v>0</v>
      </c>
      <c r="G212" s="45">
        <f>VLOOKUP(A212,[1]גיליון1!$A:$E,5,0)</f>
        <v>2754.2718749999999</v>
      </c>
      <c r="H212" s="32">
        <v>42036</v>
      </c>
      <c r="I212" s="36">
        <v>42036</v>
      </c>
    </row>
    <row r="213" spans="1:9" ht="14.5" thickBot="1" x14ac:dyDescent="0.35">
      <c r="A213" s="10">
        <v>1024</v>
      </c>
      <c r="B213" s="11" t="s">
        <v>197</v>
      </c>
      <c r="C213" s="29" t="s">
        <v>105</v>
      </c>
      <c r="D213" s="62">
        <f>VLOOKUP(A213,[1]גיליון1!$A:$C,3,0)</f>
        <v>22572.6</v>
      </c>
      <c r="E213" s="45">
        <f>VLOOKUP(A213,[1]גיליון1!$A:$D,4,0)</f>
        <v>1410.7874999999999</v>
      </c>
      <c r="F213" s="55">
        <f>VLOOKUP(A213,[1]גיליון1!$A:$B,2,0)</f>
        <v>0</v>
      </c>
      <c r="G213" s="45">
        <f>VLOOKUP(A213,[1]גיליון1!$A:$E,5,0)</f>
        <v>21161.8125</v>
      </c>
      <c r="H213" s="32">
        <v>40148</v>
      </c>
      <c r="I213" s="36">
        <v>40148</v>
      </c>
    </row>
    <row r="214" spans="1:9" ht="14.5" thickBot="1" x14ac:dyDescent="0.35">
      <c r="A214" s="10">
        <v>1331</v>
      </c>
      <c r="B214" s="11" t="s">
        <v>207</v>
      </c>
      <c r="C214" s="29" t="s">
        <v>299</v>
      </c>
      <c r="D214" s="62">
        <f>VLOOKUP(A214,[1]גיליון1!$A:$C,3,0)</f>
        <v>1524.69</v>
      </c>
      <c r="E214" s="45">
        <f>VLOOKUP(A214,[1]גיליון1!$A:$D,4,0)</f>
        <v>95.293125000000003</v>
      </c>
      <c r="F214" s="55">
        <f>VLOOKUP(A214,[1]גיליון1!$A:$B,2,0)</f>
        <v>0</v>
      </c>
      <c r="G214" s="45">
        <f>VLOOKUP(A214,[1]גיליון1!$A:$E,5,0)</f>
        <v>1429.3968750000001</v>
      </c>
      <c r="H214" s="32"/>
      <c r="I214" s="36">
        <v>46054</v>
      </c>
    </row>
    <row r="215" spans="1:9" ht="14.5" thickBot="1" x14ac:dyDescent="0.35">
      <c r="A215" s="10">
        <v>1107</v>
      </c>
      <c r="B215" s="11" t="s">
        <v>205</v>
      </c>
      <c r="C215" s="29" t="s">
        <v>106</v>
      </c>
      <c r="D215" s="62">
        <f>VLOOKUP(A215,[1]גיליון1!$A:$C,3,0)</f>
        <v>13667.53</v>
      </c>
      <c r="E215" s="45">
        <f>VLOOKUP(A215,[1]גיליון1!$A:$D,4,0)</f>
        <v>854.22062500000004</v>
      </c>
      <c r="F215" s="55">
        <f>VLOOKUP(A215,[1]גיליון1!$A:$B,2,0)</f>
        <v>0</v>
      </c>
      <c r="G215" s="45">
        <f>VLOOKUP(A215,[1]גיליון1!$A:$E,5,0)</f>
        <v>12813.309375000001</v>
      </c>
      <c r="H215" s="32">
        <v>41306</v>
      </c>
      <c r="I215" s="36">
        <v>41306</v>
      </c>
    </row>
    <row r="216" spans="1:9" ht="14.5" thickBot="1" x14ac:dyDescent="0.35">
      <c r="A216" s="10">
        <v>1257</v>
      </c>
      <c r="B216" s="11" t="s">
        <v>197</v>
      </c>
      <c r="C216" s="5" t="s">
        <v>285</v>
      </c>
      <c r="D216" s="62">
        <f>VLOOKUP(A216,[1]גיליון1!$A:$C,3,0)</f>
        <v>514.65</v>
      </c>
      <c r="E216" s="45">
        <f>VLOOKUP(A216,[1]גיליון1!$A:$D,4,0)</f>
        <v>32.165624999999999</v>
      </c>
      <c r="F216" s="55">
        <f>VLOOKUP(A216,[1]גיליון1!$A:$B,2,0)</f>
        <v>0</v>
      </c>
      <c r="G216" s="45">
        <f>VLOOKUP(A216,[1]גיליון1!$A:$E,5,0)</f>
        <v>482.484375</v>
      </c>
      <c r="H216" s="32">
        <v>44593</v>
      </c>
      <c r="I216" s="36">
        <v>44593</v>
      </c>
    </row>
    <row r="217" spans="1:9" ht="14.5" thickBot="1" x14ac:dyDescent="0.35">
      <c r="A217" s="10">
        <v>1153</v>
      </c>
      <c r="B217" s="11" t="s">
        <v>205</v>
      </c>
      <c r="C217" s="29" t="s">
        <v>107</v>
      </c>
      <c r="D217" s="62">
        <f>VLOOKUP(A217,[1]גיליון1!$A:$C,3,0)</f>
        <v>13340.91</v>
      </c>
      <c r="E217" s="45">
        <f>VLOOKUP(A217,[1]גיליון1!$A:$D,4,0)</f>
        <v>833.80687499999999</v>
      </c>
      <c r="F217" s="55">
        <f>VLOOKUP(A217,[1]גיליון1!$A:$B,2,0)</f>
        <v>0</v>
      </c>
      <c r="G217" s="45">
        <f>VLOOKUP(A217,[1]גיליון1!$A:$E,5,0)</f>
        <v>12507.103125</v>
      </c>
      <c r="H217" s="32">
        <v>42401</v>
      </c>
      <c r="I217" s="36">
        <v>42401</v>
      </c>
    </row>
    <row r="218" spans="1:9" ht="14.5" thickBot="1" x14ac:dyDescent="0.35">
      <c r="A218" s="10">
        <v>1039</v>
      </c>
      <c r="B218" s="11" t="s">
        <v>207</v>
      </c>
      <c r="C218" s="29" t="s">
        <v>108</v>
      </c>
      <c r="D218" s="62">
        <f>VLOOKUP(A218,[1]גיליון1!$A:$C,3,0)</f>
        <v>1194.6600000000001</v>
      </c>
      <c r="E218" s="45">
        <f>VLOOKUP(A218,[1]גיליון1!$A:$D,4,0)</f>
        <v>74.666250000000005</v>
      </c>
      <c r="F218" s="55">
        <f>VLOOKUP(A218,[1]גיליון1!$A:$B,2,0)</f>
        <v>0</v>
      </c>
      <c r="G218" s="45">
        <f>VLOOKUP(A218,[1]גיליון1!$A:$E,5,0)</f>
        <v>1119.9937500000001</v>
      </c>
      <c r="H218" s="32">
        <v>40148</v>
      </c>
      <c r="I218" s="36">
        <v>40148</v>
      </c>
    </row>
    <row r="219" spans="1:9" ht="14.5" thickBot="1" x14ac:dyDescent="0.35">
      <c r="A219" s="10">
        <v>1181</v>
      </c>
      <c r="B219" s="11" t="s">
        <v>203</v>
      </c>
      <c r="C219" s="29" t="s">
        <v>109</v>
      </c>
      <c r="D219" s="62">
        <f>VLOOKUP(A219,[1]גיליון1!$A:$C,3,0)</f>
        <v>8847.74</v>
      </c>
      <c r="E219" s="45">
        <f>VLOOKUP(A219,[1]גיליון1!$A:$D,4,0)</f>
        <v>552.98374999999999</v>
      </c>
      <c r="F219" s="55">
        <f>VLOOKUP(A219,[1]גיליון1!$A:$B,2,0)</f>
        <v>0</v>
      </c>
      <c r="G219" s="45">
        <f>VLOOKUP(A219,[1]גיליון1!$A:$E,5,0)</f>
        <v>8294.7562500000004</v>
      </c>
      <c r="H219" s="32">
        <v>43525</v>
      </c>
      <c r="I219" s="36">
        <v>43525</v>
      </c>
    </row>
    <row r="220" spans="1:9" ht="14.5" thickBot="1" x14ac:dyDescent="0.35">
      <c r="A220" s="10">
        <v>1249</v>
      </c>
      <c r="B220" s="15" t="s">
        <v>203</v>
      </c>
      <c r="C220" s="5" t="s">
        <v>184</v>
      </c>
      <c r="D220" s="62">
        <f>VLOOKUP(A220,[1]גיליון1!$A:$C,3,0)</f>
        <v>4095.74</v>
      </c>
      <c r="E220" s="45">
        <f>VLOOKUP(A220,[1]גיליון1!$A:$D,4,0)</f>
        <v>255.98374999999999</v>
      </c>
      <c r="F220" s="55">
        <f>VLOOKUP(A220,[1]גיליון1!$A:$B,2,0)</f>
        <v>0</v>
      </c>
      <c r="G220" s="45">
        <f>VLOOKUP(A220,[1]גיליון1!$A:$E,5,0)</f>
        <v>3839.7562499999999</v>
      </c>
      <c r="H220" s="32">
        <v>44593</v>
      </c>
      <c r="I220" s="36">
        <v>44593</v>
      </c>
    </row>
    <row r="221" spans="1:9" ht="14.5" thickBot="1" x14ac:dyDescent="0.35">
      <c r="A221" s="10">
        <v>1055</v>
      </c>
      <c r="B221" s="11" t="s">
        <v>200</v>
      </c>
      <c r="C221" s="29" t="s">
        <v>110</v>
      </c>
      <c r="D221" s="62">
        <f>VLOOKUP(A221,[1]גיליון1!$A:$C,3,0)</f>
        <v>5843.59</v>
      </c>
      <c r="E221" s="45">
        <f>VLOOKUP(A221,[1]גיליון1!$A:$D,4,0)</f>
        <v>365.22437500000001</v>
      </c>
      <c r="F221" s="55">
        <f>VLOOKUP(A221,[1]גיליון1!$A:$B,2,0)</f>
        <v>0</v>
      </c>
      <c r="G221" s="45">
        <f>VLOOKUP(A221,[1]גיליון1!$A:$E,5,0)</f>
        <v>5478.3656250000004</v>
      </c>
      <c r="H221" s="32">
        <v>40269</v>
      </c>
      <c r="I221" s="36">
        <v>40269</v>
      </c>
    </row>
    <row r="222" spans="1:9" ht="14.5" thickBot="1" x14ac:dyDescent="0.35">
      <c r="A222" s="10">
        <v>1049</v>
      </c>
      <c r="B222" s="11" t="s">
        <v>199</v>
      </c>
      <c r="C222" s="29" t="s">
        <v>111</v>
      </c>
      <c r="D222" s="62">
        <f>VLOOKUP(A222,[1]גיליון1!$A:$C,3,0)</f>
        <v>4751.2299999999996</v>
      </c>
      <c r="E222" s="45">
        <f>VLOOKUP(A222,[1]גיליון1!$A:$D,4,0)</f>
        <v>296.95187499999997</v>
      </c>
      <c r="F222" s="55">
        <f>VLOOKUP(A222,[1]גיליון1!$A:$B,2,0)</f>
        <v>0</v>
      </c>
      <c r="G222" s="45">
        <f>VLOOKUP(A222,[1]גיליון1!$A:$E,5,0)</f>
        <v>4454.2781249999998</v>
      </c>
      <c r="H222" s="32">
        <v>41730</v>
      </c>
      <c r="I222" s="36">
        <v>41730</v>
      </c>
    </row>
    <row r="223" spans="1:9" ht="14.5" thickBot="1" x14ac:dyDescent="0.35">
      <c r="A223" s="10">
        <v>1279</v>
      </c>
      <c r="B223" s="11" t="s">
        <v>205</v>
      </c>
      <c r="C223" s="5" t="s">
        <v>221</v>
      </c>
      <c r="D223" s="62">
        <f>VLOOKUP(A223,[1]גיליון1!$A:$C,3,0)</f>
        <v>180.41</v>
      </c>
      <c r="E223" s="45">
        <f>VLOOKUP(A223,[1]גיליון1!$A:$D,4,0)</f>
        <v>11.275625</v>
      </c>
      <c r="F223" s="55">
        <f>VLOOKUP(A223,[1]גיליון1!$A:$B,2,0)</f>
        <v>0</v>
      </c>
      <c r="G223" s="45">
        <f>VLOOKUP(A223,[1]גיליון1!$A:$E,5,0)</f>
        <v>169.13437500000001</v>
      </c>
      <c r="H223" s="32">
        <v>44958</v>
      </c>
      <c r="I223" s="36">
        <v>44958</v>
      </c>
    </row>
    <row r="224" spans="1:9" ht="14.5" thickBot="1" x14ac:dyDescent="0.35">
      <c r="A224" s="10">
        <v>1288</v>
      </c>
      <c r="B224" s="11" t="s">
        <v>204</v>
      </c>
      <c r="C224" s="5" t="s">
        <v>254</v>
      </c>
      <c r="D224" s="62">
        <f>VLOOKUP(A224,[1]גיליון1!$A:$C,3,0)</f>
        <v>412.91</v>
      </c>
      <c r="E224" s="45">
        <f>VLOOKUP(A224,[1]גיליון1!$A:$D,4,0)</f>
        <v>25.806875000000002</v>
      </c>
      <c r="F224" s="55">
        <f>VLOOKUP(A224,[1]גיליון1!$A:$B,2,0)</f>
        <v>0</v>
      </c>
      <c r="G224" s="45">
        <f>VLOOKUP(A224,[1]גיליון1!$A:$E,5,0)</f>
        <v>387.10312500000003</v>
      </c>
      <c r="H224" s="32">
        <v>45323</v>
      </c>
      <c r="I224" s="36">
        <v>45323</v>
      </c>
    </row>
    <row r="225" spans="1:9" ht="14.5" thickBot="1" x14ac:dyDescent="0.35">
      <c r="A225" s="10">
        <v>1237</v>
      </c>
      <c r="B225" s="11" t="s">
        <v>201</v>
      </c>
      <c r="C225" s="5" t="s">
        <v>172</v>
      </c>
      <c r="D225" s="62">
        <f>VLOOKUP(A225,[1]גיליון1!$A:$C,3,0)</f>
        <v>350.08</v>
      </c>
      <c r="E225" s="45">
        <f>VLOOKUP(A225,[1]גיליון1!$A:$D,4,0)</f>
        <v>21.88</v>
      </c>
      <c r="F225" s="55">
        <f>VLOOKUP(A225,[1]גיליון1!$A:$B,2,0)</f>
        <v>0</v>
      </c>
      <c r="G225" s="45">
        <f>VLOOKUP(A225,[1]גיליון1!$A:$E,5,0)</f>
        <v>0</v>
      </c>
      <c r="H225" s="32">
        <v>44270</v>
      </c>
      <c r="I225" s="36">
        <v>44270</v>
      </c>
    </row>
    <row r="226" spans="1:9" ht="14.5" thickBot="1" x14ac:dyDescent="0.35">
      <c r="A226" s="10">
        <v>1112</v>
      </c>
      <c r="B226" s="11" t="s">
        <v>203</v>
      </c>
      <c r="C226" s="29" t="s">
        <v>112</v>
      </c>
      <c r="D226" s="62">
        <f>VLOOKUP(A226,[1]גיליון1!$A:$C,3,0)</f>
        <v>7962.38</v>
      </c>
      <c r="E226" s="45">
        <f>VLOOKUP(A226,[1]גיליון1!$A:$D,4,0)</f>
        <v>497.64875000000001</v>
      </c>
      <c r="F226" s="55">
        <f>VLOOKUP(A226,[1]גיליון1!$A:$B,2,0)</f>
        <v>0</v>
      </c>
      <c r="G226" s="45">
        <f>VLOOKUP(A226,[1]גיליון1!$A:$E,5,0)</f>
        <v>7464.7312499999998</v>
      </c>
      <c r="H226" s="32">
        <v>41306</v>
      </c>
      <c r="I226" s="36">
        <v>41306</v>
      </c>
    </row>
    <row r="227" spans="1:9" ht="14.5" thickBot="1" x14ac:dyDescent="0.35">
      <c r="A227" s="10">
        <v>1165</v>
      </c>
      <c r="B227" s="11" t="s">
        <v>203</v>
      </c>
      <c r="C227" s="29" t="s">
        <v>113</v>
      </c>
      <c r="D227" s="62">
        <f>VLOOKUP(A227,[1]גיליון1!$A:$C,3,0)</f>
        <v>4572.45</v>
      </c>
      <c r="E227" s="45">
        <f>VLOOKUP(A227,[1]גיליון1!$A:$D,4,0)</f>
        <v>285.77812499999999</v>
      </c>
      <c r="F227" s="55">
        <f>VLOOKUP(A227,[1]גיליון1!$A:$B,2,0)</f>
        <v>0</v>
      </c>
      <c r="G227" s="45">
        <f>VLOOKUP(A227,[1]גיליון1!$A:$E,5,0)</f>
        <v>4286.671875</v>
      </c>
      <c r="H227" s="32">
        <v>42767</v>
      </c>
      <c r="I227" s="36">
        <v>42767</v>
      </c>
    </row>
    <row r="228" spans="1:9" ht="14.5" thickBot="1" x14ac:dyDescent="0.35">
      <c r="A228" s="10">
        <v>1268</v>
      </c>
      <c r="B228" s="11" t="s">
        <v>199</v>
      </c>
      <c r="C228" s="5" t="s">
        <v>211</v>
      </c>
      <c r="D228" s="62">
        <f>VLOOKUP(A228,[1]גיליון1!$A:$C,3,0)</f>
        <v>598.57000000000005</v>
      </c>
      <c r="E228" s="45">
        <f>VLOOKUP(A228,[1]גיליון1!$A:$D,4,0)</f>
        <v>37.410625000000003</v>
      </c>
      <c r="F228" s="55">
        <f>VLOOKUP(A228,[1]גיליון1!$A:$B,2,0)</f>
        <v>0</v>
      </c>
      <c r="G228" s="45">
        <f>VLOOKUP(A228,[1]גיליון1!$A:$E,5,0)</f>
        <v>561.15937500000007</v>
      </c>
      <c r="H228" s="32">
        <v>44958</v>
      </c>
      <c r="I228" s="36">
        <v>44958</v>
      </c>
    </row>
    <row r="229" spans="1:9" ht="14.5" thickBot="1" x14ac:dyDescent="0.35">
      <c r="A229" s="10">
        <v>1222</v>
      </c>
      <c r="B229" s="11" t="s">
        <v>205</v>
      </c>
      <c r="C229" s="5" t="s">
        <v>159</v>
      </c>
      <c r="D229" s="62">
        <f>VLOOKUP(A229,[1]גיליון1!$A:$C,3,0)</f>
        <v>3050.53</v>
      </c>
      <c r="E229" s="45">
        <f>VLOOKUP(A229,[1]גיליון1!$A:$D,4,0)</f>
        <v>190.65812500000001</v>
      </c>
      <c r="F229" s="55">
        <f>VLOOKUP(A229,[1]גיליון1!$A:$B,2,0)</f>
        <v>0</v>
      </c>
      <c r="G229" s="45">
        <f>VLOOKUP(A229,[1]גיליון1!$A:$E,5,0)</f>
        <v>2859.8718750000003</v>
      </c>
      <c r="H229" s="32">
        <v>44270</v>
      </c>
      <c r="I229" s="36">
        <v>44270</v>
      </c>
    </row>
    <row r="230" spans="1:9" ht="14.5" thickBot="1" x14ac:dyDescent="0.35">
      <c r="A230" s="10">
        <v>1280</v>
      </c>
      <c r="B230" s="11" t="s">
        <v>197</v>
      </c>
      <c r="C230" s="5" t="s">
        <v>222</v>
      </c>
      <c r="D230" s="62">
        <f>VLOOKUP(A230,[1]גיליון1!$A:$C,3,0)</f>
        <v>521.12</v>
      </c>
      <c r="E230" s="45">
        <f>VLOOKUP(A230,[1]גיליון1!$A:$D,4,0)</f>
        <v>32.57</v>
      </c>
      <c r="F230" s="55">
        <f>VLOOKUP(A230,[1]גיליון1!$A:$B,2,0)</f>
        <v>0</v>
      </c>
      <c r="G230" s="45">
        <f>VLOOKUP(A230,[1]גיליון1!$A:$E,5,0)</f>
        <v>488.55</v>
      </c>
      <c r="H230" s="32">
        <v>44958</v>
      </c>
      <c r="I230" s="36">
        <v>44958</v>
      </c>
    </row>
    <row r="231" spans="1:9" ht="14.5" thickBot="1" x14ac:dyDescent="0.35">
      <c r="A231" s="10">
        <v>1296</v>
      </c>
      <c r="B231" s="11" t="s">
        <v>197</v>
      </c>
      <c r="C231" s="5" t="s">
        <v>245</v>
      </c>
      <c r="D231" s="62">
        <f>VLOOKUP(A231,[1]גיליון1!$A:$C,3,0)</f>
        <v>4748.04</v>
      </c>
      <c r="E231" s="45">
        <f>VLOOKUP(A231,[1]גיליון1!$A:$D,4,0)</f>
        <v>296.7525</v>
      </c>
      <c r="F231" s="55">
        <f>VLOOKUP(A231,[1]גיליון1!$A:$B,2,0)</f>
        <v>0</v>
      </c>
      <c r="G231" s="45">
        <f>VLOOKUP(A231,[1]גיליון1!$A:$E,5,0)</f>
        <v>4451.2875000000004</v>
      </c>
      <c r="H231" s="32">
        <v>45323</v>
      </c>
      <c r="I231" s="36">
        <v>45323</v>
      </c>
    </row>
    <row r="232" spans="1:9" ht="14.5" thickBot="1" x14ac:dyDescent="0.35">
      <c r="A232" s="10">
        <v>1152</v>
      </c>
      <c r="B232" s="11" t="s">
        <v>205</v>
      </c>
      <c r="C232" s="29" t="s">
        <v>232</v>
      </c>
      <c r="D232" s="62">
        <f>VLOOKUP(A232,[1]גיליון1!$A:$C,3,0)</f>
        <v>6569.17</v>
      </c>
      <c r="E232" s="45">
        <f>VLOOKUP(A232,[1]גיליון1!$A:$D,4,0)</f>
        <v>410.573125</v>
      </c>
      <c r="F232" s="55">
        <f>VLOOKUP(A232,[1]גיליון1!$A:$B,2,0)</f>
        <v>0</v>
      </c>
      <c r="G232" s="45">
        <f>VLOOKUP(A232,[1]גיליון1!$A:$E,5,0)</f>
        <v>6158.5968750000002</v>
      </c>
      <c r="H232" s="32">
        <v>42401</v>
      </c>
      <c r="I232" s="36">
        <v>42401</v>
      </c>
    </row>
    <row r="233" spans="1:9" ht="14.5" thickBot="1" x14ac:dyDescent="0.35">
      <c r="A233" s="10">
        <v>1219</v>
      </c>
      <c r="B233" s="11" t="s">
        <v>205</v>
      </c>
      <c r="C233" s="5" t="s">
        <v>157</v>
      </c>
      <c r="D233" s="62">
        <f>VLOOKUP(A233,[1]גיליון1!$A:$C,3,0)</f>
        <v>607.5</v>
      </c>
      <c r="E233" s="45">
        <f>VLOOKUP(A233,[1]גיליון1!$A:$D,4,0)</f>
        <v>37.96875</v>
      </c>
      <c r="F233" s="55">
        <f>VLOOKUP(A233,[1]גיליון1!$A:$B,2,0)</f>
        <v>0</v>
      </c>
      <c r="G233" s="45">
        <f>VLOOKUP(A233,[1]גיליון1!$A:$E,5,0)</f>
        <v>1.2500000000272848E-3</v>
      </c>
      <c r="H233" s="32">
        <v>44270</v>
      </c>
      <c r="I233" s="36">
        <v>44270</v>
      </c>
    </row>
    <row r="234" spans="1:9" ht="14.5" thickBot="1" x14ac:dyDescent="0.35">
      <c r="A234" s="16">
        <v>1316</v>
      </c>
      <c r="B234" s="11" t="s">
        <v>202</v>
      </c>
      <c r="C234" s="38" t="s">
        <v>274</v>
      </c>
      <c r="D234" s="62">
        <f>VLOOKUP(A234,[1]גיליון1!$A:$C,3,0)</f>
        <v>4435.38</v>
      </c>
      <c r="E234" s="45">
        <f>VLOOKUP(A234,[1]גיליון1!$A:$D,4,0)</f>
        <v>277.21125000000001</v>
      </c>
      <c r="F234" s="55">
        <f>VLOOKUP(A234,[1]גיליון1!$A:$B,2,0)</f>
        <v>0</v>
      </c>
      <c r="G234" s="45">
        <f>VLOOKUP(A234,[1]גיליון1!$A:$E,5,0)</f>
        <v>4158.1687499999998</v>
      </c>
      <c r="H234" s="32"/>
      <c r="I234" s="36">
        <v>45717</v>
      </c>
    </row>
    <row r="235" spans="1:9" ht="14.5" thickBot="1" x14ac:dyDescent="0.35">
      <c r="A235" s="12">
        <v>1076</v>
      </c>
      <c r="B235" s="11" t="s">
        <v>205</v>
      </c>
      <c r="C235" s="29" t="s">
        <v>114</v>
      </c>
      <c r="D235" s="62">
        <f>VLOOKUP(A235,[1]גיליון1!$A:$C,3,0)</f>
        <v>4716.59</v>
      </c>
      <c r="E235" s="45">
        <f>VLOOKUP(A235,[1]גיליון1!$A:$D,4,0)</f>
        <v>294.78687500000001</v>
      </c>
      <c r="F235" s="55">
        <f>VLOOKUP(A235,[1]גיליון1!$A:$B,2,0)</f>
        <v>0</v>
      </c>
      <c r="G235" s="45">
        <f>VLOOKUP(A235,[1]גיליון1!$A:$E,5,0)</f>
        <v>4421.8031250000004</v>
      </c>
      <c r="H235" s="32">
        <v>40909</v>
      </c>
      <c r="I235" s="36">
        <v>40909</v>
      </c>
    </row>
    <row r="236" spans="1:9" ht="14.5" thickBot="1" x14ac:dyDescent="0.35">
      <c r="A236" s="10">
        <v>1242</v>
      </c>
      <c r="B236" s="15" t="s">
        <v>207</v>
      </c>
      <c r="C236" s="5" t="s">
        <v>176</v>
      </c>
      <c r="D236" s="62">
        <f>VLOOKUP(A236,[1]גיליון1!$A:$C,3,0)</f>
        <v>476.31</v>
      </c>
      <c r="E236" s="45">
        <f>VLOOKUP(A236,[1]גיליון1!$A:$D,4,0)</f>
        <v>29.769375</v>
      </c>
      <c r="F236" s="55">
        <f>VLOOKUP(A236,[1]גיליון1!$A:$B,2,0)</f>
        <v>0</v>
      </c>
      <c r="G236" s="45">
        <f>VLOOKUP(A236,[1]גיליון1!$A:$E,5,0)</f>
        <v>446.54062499999998</v>
      </c>
      <c r="H236" s="32">
        <v>44270</v>
      </c>
      <c r="I236" s="36">
        <v>44270</v>
      </c>
    </row>
    <row r="237" spans="1:9" ht="14.5" thickBot="1" x14ac:dyDescent="0.35">
      <c r="A237" s="10">
        <v>1224</v>
      </c>
      <c r="B237" s="15" t="s">
        <v>204</v>
      </c>
      <c r="C237" s="5" t="s">
        <v>161</v>
      </c>
      <c r="D237" s="62">
        <f>VLOOKUP(A237,[1]גיליון1!$A:$C,3,0)</f>
        <v>811.75</v>
      </c>
      <c r="E237" s="45">
        <f>VLOOKUP(A237,[1]גיליון1!$A:$D,4,0)</f>
        <v>50.734375</v>
      </c>
      <c r="F237" s="55">
        <f>VLOOKUP(A237,[1]גיליון1!$A:$B,2,0)</f>
        <v>0</v>
      </c>
      <c r="G237" s="45">
        <f>VLOOKUP(A237,[1]גיליון1!$A:$E,5,0)</f>
        <v>-4.3749999999818101E-3</v>
      </c>
      <c r="H237" s="32">
        <v>44270</v>
      </c>
      <c r="I237" s="36">
        <v>44270</v>
      </c>
    </row>
    <row r="238" spans="1:9" ht="14.5" thickBot="1" x14ac:dyDescent="0.35">
      <c r="A238" s="10">
        <v>1074</v>
      </c>
      <c r="B238" s="15" t="s">
        <v>200</v>
      </c>
      <c r="C238" s="29" t="s">
        <v>258</v>
      </c>
      <c r="D238" s="62">
        <f>VLOOKUP(A238,[1]גיליון1!$A:$C,3,0)</f>
        <v>5721.72</v>
      </c>
      <c r="E238" s="45">
        <f>VLOOKUP(A238,[1]גיליון1!$A:$D,4,0)</f>
        <v>357.60750000000002</v>
      </c>
      <c r="F238" s="55">
        <f>VLOOKUP(A238,[1]גיליון1!$A:$B,2,0)</f>
        <v>0</v>
      </c>
      <c r="G238" s="45">
        <f>VLOOKUP(A238,[1]גיליון1!$A:$E,5,0)</f>
        <v>5364.1125000000002</v>
      </c>
      <c r="H238" s="32">
        <v>40909</v>
      </c>
      <c r="I238" s="36">
        <v>40909</v>
      </c>
    </row>
    <row r="239" spans="1:9" ht="14.5" thickBot="1" x14ac:dyDescent="0.35">
      <c r="A239" s="10">
        <v>1133</v>
      </c>
      <c r="B239" s="15" t="s">
        <v>205</v>
      </c>
      <c r="C239" s="29" t="s">
        <v>115</v>
      </c>
      <c r="D239" s="62">
        <f>VLOOKUP(A239,[1]גיליון1!$A:$C,3,0)</f>
        <v>62612.52</v>
      </c>
      <c r="E239" s="45">
        <f>VLOOKUP(A239,[1]גיליון1!$A:$D,4,0)</f>
        <v>3913.2824999999998</v>
      </c>
      <c r="F239" s="55">
        <f>VLOOKUP(A239,[1]גיליון1!$A:$B,2,0)</f>
        <v>0</v>
      </c>
      <c r="G239" s="45">
        <f>VLOOKUP(A239,[1]גיליון1!$A:$E,5,0)</f>
        <v>58699.237499999996</v>
      </c>
      <c r="H239" s="32">
        <v>42248</v>
      </c>
      <c r="I239" s="36">
        <v>42248</v>
      </c>
    </row>
    <row r="240" spans="1:9" ht="14.5" thickBot="1" x14ac:dyDescent="0.35">
      <c r="A240" s="10">
        <v>1023</v>
      </c>
      <c r="B240" s="11" t="s">
        <v>203</v>
      </c>
      <c r="C240" s="29" t="s">
        <v>116</v>
      </c>
      <c r="D240" s="62">
        <f>VLOOKUP(A240,[1]גיליון1!$A:$C,3,0)</f>
        <v>20015.22</v>
      </c>
      <c r="E240" s="45">
        <f>VLOOKUP(A240,[1]גיליון1!$A:$D,4,0)</f>
        <v>1250.9512500000001</v>
      </c>
      <c r="F240" s="55">
        <f>VLOOKUP(A240,[1]גיליון1!$A:$B,2,0)</f>
        <v>0</v>
      </c>
      <c r="G240" s="45">
        <f>VLOOKUP(A240,[1]גיליון1!$A:$E,5,0)</f>
        <v>18764.268750000003</v>
      </c>
      <c r="H240" s="32">
        <v>40148</v>
      </c>
      <c r="I240" s="36">
        <v>40148</v>
      </c>
    </row>
    <row r="241" spans="1:9" ht="14.5" thickBot="1" x14ac:dyDescent="0.35">
      <c r="A241" s="10">
        <v>1041</v>
      </c>
      <c r="B241" s="11" t="s">
        <v>205</v>
      </c>
      <c r="C241" s="29" t="s">
        <v>117</v>
      </c>
      <c r="D241" s="62">
        <f>VLOOKUP(A241,[1]גיליון1!$A:$C,3,0)</f>
        <v>4372.29</v>
      </c>
      <c r="E241" s="45">
        <f>VLOOKUP(A241,[1]גיליון1!$A:$D,4,0)</f>
        <v>273.268125</v>
      </c>
      <c r="F241" s="55">
        <f>VLOOKUP(A241,[1]גיליון1!$A:$B,2,0)</f>
        <v>0</v>
      </c>
      <c r="G241" s="45">
        <f>VLOOKUP(A241,[1]גיליון1!$A:$E,5,0)</f>
        <v>4099.0218750000004</v>
      </c>
      <c r="H241" s="32">
        <v>40148</v>
      </c>
      <c r="I241" s="36">
        <v>40148</v>
      </c>
    </row>
    <row r="242" spans="1:9" ht="14.5" thickBot="1" x14ac:dyDescent="0.35">
      <c r="A242" s="10">
        <v>1322</v>
      </c>
      <c r="B242" s="11" t="s">
        <v>202</v>
      </c>
      <c r="C242" s="29" t="s">
        <v>290</v>
      </c>
      <c r="D242" s="62">
        <f>VLOOKUP(A242,[1]גיליון1!$A:$C,3,0)</f>
        <v>3312.62</v>
      </c>
      <c r="E242" s="45">
        <f>VLOOKUP(A242,[1]גיליון1!$A:$D,4,0)</f>
        <v>207.03874999999999</v>
      </c>
      <c r="F242" s="55">
        <f>VLOOKUP(A242,[1]גיליון1!$A:$B,2,0)</f>
        <v>0</v>
      </c>
      <c r="G242" s="45">
        <f>VLOOKUP(A242,[1]גיליון1!$A:$E,5,0)</f>
        <v>3105.5812499999997</v>
      </c>
      <c r="H242" s="32"/>
      <c r="I242" s="36">
        <v>46054</v>
      </c>
    </row>
    <row r="243" spans="1:9" ht="14.5" thickBot="1" x14ac:dyDescent="0.35">
      <c r="A243" s="10">
        <v>1065</v>
      </c>
      <c r="B243" s="15" t="s">
        <v>200</v>
      </c>
      <c r="C243" s="29" t="s">
        <v>118</v>
      </c>
      <c r="D243" s="62">
        <f>VLOOKUP(A243,[1]גיליון1!$A:$C,3,0)</f>
        <v>4047.85</v>
      </c>
      <c r="E243" s="45">
        <f>VLOOKUP(A243,[1]גיליון1!$A:$D,4,0)</f>
        <v>252.99062499999999</v>
      </c>
      <c r="F243" s="55">
        <f>VLOOKUP(A243,[1]גיליון1!$A:$B,2,0)</f>
        <v>0</v>
      </c>
      <c r="G243" s="45">
        <f>VLOOKUP(A243,[1]גיליון1!$A:$E,5,0)</f>
        <v>3794.859375</v>
      </c>
      <c r="H243" s="32">
        <v>40391</v>
      </c>
      <c r="I243" s="36">
        <v>40391</v>
      </c>
    </row>
    <row r="244" spans="1:9" ht="14.5" thickBot="1" x14ac:dyDescent="0.35">
      <c r="A244" s="10">
        <v>1233</v>
      </c>
      <c r="B244" s="11" t="s">
        <v>203</v>
      </c>
      <c r="C244" s="5" t="s">
        <v>168</v>
      </c>
      <c r="D244" s="62">
        <f>VLOOKUP(A244,[1]גיליון1!$A:$C,3,0)</f>
        <v>776.53</v>
      </c>
      <c r="E244" s="45">
        <f>VLOOKUP(A244,[1]גיליון1!$A:$D,4,0)</f>
        <v>48.533124999999998</v>
      </c>
      <c r="F244" s="55">
        <f>VLOOKUP(A244,[1]גיליון1!$A:$B,2,0)</f>
        <v>0</v>
      </c>
      <c r="G244" s="45">
        <f>VLOOKUP(A244,[1]גיליון1!$A:$E,5,0)</f>
        <v>727.99687499999993</v>
      </c>
      <c r="H244" s="32">
        <v>44270</v>
      </c>
      <c r="I244" s="36">
        <v>44270</v>
      </c>
    </row>
    <row r="245" spans="1:9" ht="14.5" thickBot="1" x14ac:dyDescent="0.35">
      <c r="A245" s="10">
        <v>1058</v>
      </c>
      <c r="B245" s="11" t="s">
        <v>205</v>
      </c>
      <c r="C245" s="29" t="s">
        <v>119</v>
      </c>
      <c r="D245" s="62">
        <f>VLOOKUP(A245,[1]גיליון1!$A:$C,3,0)</f>
        <v>10223.81</v>
      </c>
      <c r="E245" s="45">
        <f>VLOOKUP(A245,[1]גיליון1!$A:$D,4,0)</f>
        <v>638.98812499999997</v>
      </c>
      <c r="F245" s="55">
        <f>VLOOKUP(A245,[1]גיליון1!$A:$B,2,0)</f>
        <v>0</v>
      </c>
      <c r="G245" s="45">
        <f>VLOOKUP(A245,[1]גיליון1!$A:$E,5,0)</f>
        <v>9584.8218749999996</v>
      </c>
      <c r="H245" s="32">
        <v>40148</v>
      </c>
      <c r="I245" s="36">
        <v>40148</v>
      </c>
    </row>
    <row r="246" spans="1:9" ht="14.5" thickBot="1" x14ac:dyDescent="0.35">
      <c r="A246" s="10">
        <v>1295</v>
      </c>
      <c r="B246" s="11" t="s">
        <v>197</v>
      </c>
      <c r="C246" s="5" t="s">
        <v>244</v>
      </c>
      <c r="D246" s="62">
        <f>VLOOKUP(A246,[1]גיליון1!$A:$C,3,0)</f>
        <v>6622.78</v>
      </c>
      <c r="E246" s="45">
        <f>VLOOKUP(A246,[1]גיליון1!$A:$D,4,0)</f>
        <v>413.92374999999998</v>
      </c>
      <c r="F246" s="55">
        <f>VLOOKUP(A246,[1]גיליון1!$A:$B,2,0)</f>
        <v>0</v>
      </c>
      <c r="G246" s="45">
        <f>VLOOKUP(A246,[1]גיליון1!$A:$E,5,0)</f>
        <v>6208.8562499999998</v>
      </c>
      <c r="H246" s="32">
        <v>45323</v>
      </c>
      <c r="I246" s="36">
        <v>45323</v>
      </c>
    </row>
    <row r="247" spans="1:9" ht="14.5" thickBot="1" x14ac:dyDescent="0.35">
      <c r="A247" s="10">
        <v>1053</v>
      </c>
      <c r="B247" s="11" t="s">
        <v>203</v>
      </c>
      <c r="C247" s="29" t="s">
        <v>120</v>
      </c>
      <c r="D247" s="62">
        <f>VLOOKUP(A247,[1]גיליון1!$A:$C,3,0)</f>
        <v>666.26</v>
      </c>
      <c r="E247" s="45">
        <f>VLOOKUP(A247,[1]גיליון1!$A:$D,4,0)</f>
        <v>41.641249999999999</v>
      </c>
      <c r="F247" s="55">
        <f>VLOOKUP(A247,[1]גיליון1!$A:$B,2,0)</f>
        <v>0</v>
      </c>
      <c r="G247" s="45">
        <f>VLOOKUP(A247,[1]גיליון1!$A:$E,5,0)</f>
        <v>-1.2500000000272848E-3</v>
      </c>
      <c r="H247" s="32">
        <v>40148</v>
      </c>
      <c r="I247" s="36">
        <v>40148</v>
      </c>
    </row>
    <row r="248" spans="1:9" ht="14.5" thickBot="1" x14ac:dyDescent="0.35">
      <c r="A248" s="10">
        <v>1093</v>
      </c>
      <c r="B248" s="11" t="s">
        <v>204</v>
      </c>
      <c r="C248" s="29" t="s">
        <v>281</v>
      </c>
      <c r="D248" s="62">
        <f>VLOOKUP(A248,[1]גיליון1!$A:$C,3,0)</f>
        <v>3059.2</v>
      </c>
      <c r="E248" s="45">
        <f>VLOOKUP(A248,[1]גיליון1!$A:$D,4,0)</f>
        <v>191.2</v>
      </c>
      <c r="F248" s="55">
        <f>VLOOKUP(A248,[1]גיליון1!$A:$B,2,0)</f>
        <v>0</v>
      </c>
      <c r="G248" s="45">
        <f>VLOOKUP(A248,[1]גיליון1!$A:$E,5,0)</f>
        <v>2868</v>
      </c>
      <c r="H248" s="32">
        <v>40909</v>
      </c>
      <c r="I248" s="36">
        <v>40909</v>
      </c>
    </row>
    <row r="249" spans="1:9" ht="14.5" thickBot="1" x14ac:dyDescent="0.35">
      <c r="A249" s="10">
        <v>1033</v>
      </c>
      <c r="B249" s="11" t="s">
        <v>199</v>
      </c>
      <c r="C249" s="29" t="s">
        <v>121</v>
      </c>
      <c r="D249" s="62">
        <f>VLOOKUP(A249,[1]גיליון1!$A:$C,3,0)</f>
        <v>6741.5</v>
      </c>
      <c r="E249" s="45">
        <f>VLOOKUP(A249,[1]גיליון1!$A:$D,4,0)</f>
        <v>421.34375</v>
      </c>
      <c r="F249" s="55">
        <f>VLOOKUP(A249,[1]גיליון1!$A:$B,2,0)</f>
        <v>0</v>
      </c>
      <c r="G249" s="45">
        <f>VLOOKUP(A249,[1]גיליון1!$A:$E,5,0)</f>
        <v>6320.15625</v>
      </c>
      <c r="H249" s="32">
        <v>40148</v>
      </c>
      <c r="I249" s="36">
        <v>40148</v>
      </c>
    </row>
    <row r="250" spans="1:9" ht="14.5" thickBot="1" x14ac:dyDescent="0.35">
      <c r="A250" s="10">
        <v>1154</v>
      </c>
      <c r="B250" s="11" t="s">
        <v>205</v>
      </c>
      <c r="C250" s="29" t="s">
        <v>122</v>
      </c>
      <c r="D250" s="62">
        <f>VLOOKUP(A250,[1]גיליון1!$A:$C,3,0)</f>
        <v>7616.37</v>
      </c>
      <c r="E250" s="45">
        <f>VLOOKUP(A250,[1]גיליון1!$A:$D,4,0)</f>
        <v>476.02312499999999</v>
      </c>
      <c r="F250" s="55">
        <f>VLOOKUP(A250,[1]גיליון1!$A:$B,2,0)</f>
        <v>0</v>
      </c>
      <c r="G250" s="45">
        <f>VLOOKUP(A250,[1]גיליון1!$A:$E,5,0)</f>
        <v>-3.1250000001818989E-3</v>
      </c>
      <c r="H250" s="32">
        <v>42401</v>
      </c>
      <c r="I250" s="36">
        <v>42401</v>
      </c>
    </row>
    <row r="251" spans="1:9" ht="14.5" thickBot="1" x14ac:dyDescent="0.35">
      <c r="A251" s="10">
        <v>1123</v>
      </c>
      <c r="B251" s="11" t="s">
        <v>199</v>
      </c>
      <c r="C251" s="29" t="s">
        <v>123</v>
      </c>
      <c r="D251" s="62">
        <f>VLOOKUP(A251,[1]גיליון1!$A:$C,3,0)</f>
        <v>4253.54</v>
      </c>
      <c r="E251" s="45">
        <f>VLOOKUP(A251,[1]גיליון1!$A:$D,4,0)</f>
        <v>265.84625</v>
      </c>
      <c r="F251" s="55">
        <f>VLOOKUP(A251,[1]גיליון1!$A:$B,2,0)</f>
        <v>0</v>
      </c>
      <c r="G251" s="45">
        <f>VLOOKUP(A251,[1]גיליון1!$A:$E,5,0)</f>
        <v>3987.6937499999999</v>
      </c>
      <c r="H251" s="32">
        <v>41730</v>
      </c>
      <c r="I251" s="36">
        <v>41730</v>
      </c>
    </row>
    <row r="252" spans="1:9" ht="14.5" thickBot="1" x14ac:dyDescent="0.35">
      <c r="A252" s="10">
        <v>1332</v>
      </c>
      <c r="B252" s="11" t="s">
        <v>202</v>
      </c>
      <c r="C252" s="29" t="s">
        <v>300</v>
      </c>
      <c r="D252" s="62">
        <f>VLOOKUP(A252,[1]גיליון1!$A:$C,3,0)</f>
        <v>3350.54</v>
      </c>
      <c r="E252" s="45">
        <f>VLOOKUP(A252,[1]גיליון1!$A:$D,4,0)</f>
        <v>209.40875</v>
      </c>
      <c r="F252" s="55">
        <f>VLOOKUP(A252,[1]גיליון1!$A:$B,2,0)</f>
        <v>0</v>
      </c>
      <c r="G252" s="45">
        <f>VLOOKUP(A252,[1]גיליון1!$A:$E,5,0)</f>
        <v>3141.1312499999999</v>
      </c>
      <c r="H252" s="32"/>
      <c r="I252" s="36">
        <v>46054</v>
      </c>
    </row>
    <row r="253" spans="1:9" ht="14.5" thickBot="1" x14ac:dyDescent="0.35">
      <c r="A253" s="10">
        <v>1300</v>
      </c>
      <c r="B253" s="11" t="s">
        <v>199</v>
      </c>
      <c r="C253" s="5" t="s">
        <v>249</v>
      </c>
      <c r="D253" s="62">
        <f>VLOOKUP(A253,[1]גיליון1!$A:$C,3,0)</f>
        <v>254.27</v>
      </c>
      <c r="E253" s="45">
        <f>VLOOKUP(A253,[1]גיליון1!$A:$D,4,0)</f>
        <v>15.891875000000001</v>
      </c>
      <c r="F253" s="55">
        <f>VLOOKUP(A253,[1]גיליון1!$A:$B,2,0)</f>
        <v>0</v>
      </c>
      <c r="G253" s="45">
        <f>VLOOKUP(A253,[1]גיליון1!$A:$E,5,0)</f>
        <v>238.37812500000001</v>
      </c>
      <c r="H253" s="32">
        <v>45323</v>
      </c>
      <c r="I253" s="36">
        <v>45323</v>
      </c>
    </row>
    <row r="254" spans="1:9" ht="14.5" thickBot="1" x14ac:dyDescent="0.35">
      <c r="A254" s="10">
        <v>1128</v>
      </c>
      <c r="B254" s="11" t="s">
        <v>200</v>
      </c>
      <c r="C254" s="29" t="s">
        <v>124</v>
      </c>
      <c r="D254" s="62">
        <f>VLOOKUP(A254,[1]גיליון1!$A:$C,3,0)</f>
        <v>3580.92</v>
      </c>
      <c r="E254" s="45">
        <f>VLOOKUP(A254,[1]גיליון1!$A:$D,4,0)</f>
        <v>223.8075</v>
      </c>
      <c r="F254" s="55">
        <f>VLOOKUP(A254,[1]גיליון1!$A:$B,2,0)</f>
        <v>0</v>
      </c>
      <c r="G254" s="45">
        <f>VLOOKUP(A254,[1]גיליון1!$A:$E,5,0)</f>
        <v>3357.1125000000002</v>
      </c>
      <c r="H254" s="32">
        <v>41730</v>
      </c>
      <c r="I254" s="36">
        <v>41730</v>
      </c>
    </row>
    <row r="255" spans="1:9" ht="14.5" thickBot="1" x14ac:dyDescent="0.35">
      <c r="A255" s="10">
        <v>1289</v>
      </c>
      <c r="B255" s="11" t="s">
        <v>206</v>
      </c>
      <c r="C255" s="5" t="s">
        <v>238</v>
      </c>
      <c r="D255" s="62">
        <f>VLOOKUP(A255,[1]גיליון1!$A:$C,3,0)</f>
        <v>424.4</v>
      </c>
      <c r="E255" s="45">
        <f>VLOOKUP(A255,[1]גיליון1!$A:$D,4,0)</f>
        <v>26.524999999999999</v>
      </c>
      <c r="F255" s="55">
        <f>VLOOKUP(A255,[1]גיליון1!$A:$B,2,0)</f>
        <v>0</v>
      </c>
      <c r="G255" s="45">
        <f>VLOOKUP(A255,[1]גיליון1!$A:$E,5,0)</f>
        <v>397.875</v>
      </c>
      <c r="H255" s="32">
        <v>45323</v>
      </c>
      <c r="I255" s="36">
        <v>45323</v>
      </c>
    </row>
    <row r="256" spans="1:9" ht="14.5" thickBot="1" x14ac:dyDescent="0.35">
      <c r="A256" s="10">
        <v>1046</v>
      </c>
      <c r="B256" s="11" t="s">
        <v>200</v>
      </c>
      <c r="C256" s="29" t="s">
        <v>125</v>
      </c>
      <c r="D256" s="62">
        <f>VLOOKUP(A256,[1]גיליון1!$A:$C,3,0)</f>
        <v>4211.87</v>
      </c>
      <c r="E256" s="45">
        <f>VLOOKUP(A256,[1]גיליון1!$A:$D,4,0)</f>
        <v>263.24187499999999</v>
      </c>
      <c r="F256" s="55">
        <f>VLOOKUP(A256,[1]גיליון1!$A:$B,2,0)</f>
        <v>0</v>
      </c>
      <c r="G256" s="45">
        <f>VLOOKUP(A256,[1]גיליון1!$A:$E,5,0)</f>
        <v>3948.6281249999997</v>
      </c>
      <c r="H256" s="32">
        <v>40238</v>
      </c>
      <c r="I256" s="36">
        <v>40238</v>
      </c>
    </row>
    <row r="257" spans="1:9" ht="14.5" thickBot="1" x14ac:dyDescent="0.35">
      <c r="A257" s="10">
        <v>1175</v>
      </c>
      <c r="B257" s="11" t="s">
        <v>205</v>
      </c>
      <c r="C257" s="29" t="s">
        <v>126</v>
      </c>
      <c r="D257" s="62">
        <f>VLOOKUP(A257,[1]גיליון1!$A:$C,3,0)</f>
        <v>4657.12</v>
      </c>
      <c r="E257" s="45">
        <f>VLOOKUP(A257,[1]גיליון1!$A:$D,4,0)</f>
        <v>291.07</v>
      </c>
      <c r="F257" s="55">
        <f>VLOOKUP(A257,[1]גיליון1!$A:$B,2,0)</f>
        <v>0</v>
      </c>
      <c r="G257" s="45">
        <f>VLOOKUP(A257,[1]גיליון1!$A:$E,5,0)</f>
        <v>4366.05</v>
      </c>
      <c r="H257" s="32">
        <v>43132</v>
      </c>
      <c r="I257" s="36">
        <v>43132</v>
      </c>
    </row>
    <row r="258" spans="1:9" ht="14.5" thickBot="1" x14ac:dyDescent="0.35">
      <c r="A258" s="10">
        <v>1083</v>
      </c>
      <c r="B258" s="11" t="s">
        <v>204</v>
      </c>
      <c r="C258" s="29" t="s">
        <v>231</v>
      </c>
      <c r="D258" s="62">
        <f>VLOOKUP(A258,[1]גיליון1!$A:$C,3,0)</f>
        <v>2876.15</v>
      </c>
      <c r="E258" s="45">
        <f>VLOOKUP(A258,[1]גיליון1!$A:$D,4,0)</f>
        <v>179.75937500000001</v>
      </c>
      <c r="F258" s="55">
        <f>VLOOKUP(A258,[1]גיליון1!$A:$B,2,0)</f>
        <v>0</v>
      </c>
      <c r="G258" s="45">
        <f>VLOOKUP(A258,[1]גיליון1!$A:$E,5,0)</f>
        <v>2696.390625</v>
      </c>
      <c r="H258" s="32">
        <v>40909</v>
      </c>
      <c r="I258" s="36">
        <v>40909</v>
      </c>
    </row>
    <row r="259" spans="1:9" ht="14.5" thickBot="1" x14ac:dyDescent="0.35">
      <c r="A259" s="10">
        <v>1067</v>
      </c>
      <c r="B259" s="11" t="s">
        <v>206</v>
      </c>
      <c r="C259" s="29" t="s">
        <v>127</v>
      </c>
      <c r="D259" s="62">
        <f>VLOOKUP(A259,[1]גיליון1!$A:$C,3,0)</f>
        <v>16673.38</v>
      </c>
      <c r="E259" s="45">
        <f>VLOOKUP(A259,[1]גיליון1!$A:$D,4,0)</f>
        <v>1042.0862500000001</v>
      </c>
      <c r="F259" s="55">
        <f>VLOOKUP(A259,[1]גיליון1!$A:$B,2,0)</f>
        <v>0</v>
      </c>
      <c r="G259" s="45">
        <f>VLOOKUP(A259,[1]גיליון1!$A:$E,5,0)</f>
        <v>15631.293750000001</v>
      </c>
      <c r="H259" s="32">
        <v>40544</v>
      </c>
      <c r="I259" s="36">
        <v>40544</v>
      </c>
    </row>
    <row r="260" spans="1:9" ht="14.5" thickBot="1" x14ac:dyDescent="0.35">
      <c r="A260" s="10">
        <v>1098</v>
      </c>
      <c r="B260" s="11" t="s">
        <v>202</v>
      </c>
      <c r="C260" s="29" t="s">
        <v>128</v>
      </c>
      <c r="D260" s="62">
        <f>VLOOKUP(A260,[1]גיליון1!$A:$C,3,0)</f>
        <v>5161.3</v>
      </c>
      <c r="E260" s="45">
        <f>VLOOKUP(A260,[1]גיליון1!$A:$D,4,0)</f>
        <v>322.58125000000001</v>
      </c>
      <c r="F260" s="55">
        <f>VLOOKUP(A260,[1]גיליון1!$A:$B,2,0)</f>
        <v>0</v>
      </c>
      <c r="G260" s="45">
        <f>VLOOKUP(A260,[1]גיליון1!$A:$E,5,0)</f>
        <v>4838.71875</v>
      </c>
      <c r="H260" s="32">
        <v>41306</v>
      </c>
      <c r="I260" s="36">
        <v>41306</v>
      </c>
    </row>
    <row r="261" spans="1:9" ht="14.5" thickBot="1" x14ac:dyDescent="0.35">
      <c r="A261" s="10">
        <v>1195</v>
      </c>
      <c r="B261" s="11" t="s">
        <v>200</v>
      </c>
      <c r="C261" s="29" t="s">
        <v>151</v>
      </c>
      <c r="D261" s="62">
        <f>VLOOKUP(A261,[1]גיליון1!$A:$C,3,0)</f>
        <v>4111.3100000000004</v>
      </c>
      <c r="E261" s="45">
        <f>VLOOKUP(A261,[1]גיליון1!$A:$D,4,0)</f>
        <v>256.95687500000003</v>
      </c>
      <c r="F261" s="55">
        <f>VLOOKUP(A261,[1]גיליון1!$A:$B,2,0)</f>
        <v>0</v>
      </c>
      <c r="G261" s="45">
        <f>VLOOKUP(A261,[1]גיליון1!$A:$E,5,0)</f>
        <v>3854.3531250000005</v>
      </c>
      <c r="H261" s="32">
        <v>43891</v>
      </c>
      <c r="I261" s="36">
        <v>43891</v>
      </c>
    </row>
    <row r="262" spans="1:9" ht="14.5" thickBot="1" x14ac:dyDescent="0.35">
      <c r="A262" s="10">
        <v>1227</v>
      </c>
      <c r="B262" s="11" t="s">
        <v>204</v>
      </c>
      <c r="C262" s="5" t="s">
        <v>164</v>
      </c>
      <c r="D262" s="62">
        <f>VLOOKUP(A262,[1]גיליון1!$A:$C,3,0)</f>
        <v>447.86</v>
      </c>
      <c r="E262" s="45">
        <f>VLOOKUP(A262,[1]גיליון1!$A:$D,4,0)</f>
        <v>27.991250000000001</v>
      </c>
      <c r="F262" s="55">
        <f>VLOOKUP(A262,[1]גיליון1!$A:$B,2,0)</f>
        <v>0</v>
      </c>
      <c r="G262" s="45">
        <f>VLOOKUP(A262,[1]גיליון1!$A:$E,5,0)</f>
        <v>-1.2499999999704414E-3</v>
      </c>
      <c r="H262" s="32">
        <v>44270</v>
      </c>
      <c r="I262" s="36">
        <v>44270</v>
      </c>
    </row>
    <row r="263" spans="1:9" ht="14.5" thickBot="1" x14ac:dyDescent="0.35">
      <c r="A263" s="10">
        <v>1166</v>
      </c>
      <c r="B263" s="11" t="s">
        <v>204</v>
      </c>
      <c r="C263" s="29" t="s">
        <v>129</v>
      </c>
      <c r="D263" s="62">
        <f>VLOOKUP(A263,[1]גיליון1!$A:$C,3,0)</f>
        <v>2717.83</v>
      </c>
      <c r="E263" s="45">
        <f>VLOOKUP(A263,[1]גיליון1!$A:$D,4,0)</f>
        <v>169.864375</v>
      </c>
      <c r="F263" s="55">
        <f>VLOOKUP(A263,[1]גיליון1!$A:$B,2,0)</f>
        <v>0</v>
      </c>
      <c r="G263" s="45">
        <f>VLOOKUP(A263,[1]גיליון1!$A:$E,5,0)</f>
        <v>2547.9656249999998</v>
      </c>
      <c r="H263" s="32">
        <v>43132</v>
      </c>
      <c r="I263" s="36">
        <v>43132</v>
      </c>
    </row>
    <row r="264" spans="1:9" ht="14.5" thickBot="1" x14ac:dyDescent="0.35">
      <c r="A264" s="10">
        <v>1103</v>
      </c>
      <c r="B264" s="11" t="s">
        <v>200</v>
      </c>
      <c r="C264" s="29" t="s">
        <v>130</v>
      </c>
      <c r="D264" s="62">
        <f>VLOOKUP(A264,[1]גיליון1!$A:$C,3,0)</f>
        <v>5633.57</v>
      </c>
      <c r="E264" s="45">
        <f>VLOOKUP(A264,[1]גיליון1!$A:$D,4,0)</f>
        <v>352.09812499999998</v>
      </c>
      <c r="F264" s="55">
        <f>VLOOKUP(A264,[1]גיליון1!$A:$B,2,0)</f>
        <v>0</v>
      </c>
      <c r="G264" s="45">
        <f>VLOOKUP(A264,[1]גיליון1!$A:$E,5,0)</f>
        <v>5281.4718749999993</v>
      </c>
      <c r="H264" s="32">
        <v>41306</v>
      </c>
      <c r="I264" s="36">
        <v>41306</v>
      </c>
    </row>
    <row r="265" spans="1:9" ht="14.5" thickBot="1" x14ac:dyDescent="0.35">
      <c r="A265" s="10">
        <v>1282</v>
      </c>
      <c r="B265" s="18" t="s">
        <v>207</v>
      </c>
      <c r="C265" s="5" t="s">
        <v>223</v>
      </c>
      <c r="D265" s="62">
        <f>VLOOKUP(A265,[1]גיליון1!$A:$C,3,0)</f>
        <v>2657.32</v>
      </c>
      <c r="E265" s="45">
        <f>VLOOKUP(A265,[1]גיליון1!$A:$D,4,0)</f>
        <v>166.08250000000001</v>
      </c>
      <c r="F265" s="55">
        <f>VLOOKUP(A265,[1]גיליון1!$A:$B,2,0)</f>
        <v>0</v>
      </c>
      <c r="G265" s="45">
        <f>VLOOKUP(A265,[1]גיליון1!$A:$E,5,0)</f>
        <v>2491.2375000000002</v>
      </c>
      <c r="H265" s="32">
        <v>44958</v>
      </c>
      <c r="I265" s="36">
        <v>44958</v>
      </c>
    </row>
    <row r="266" spans="1:9" ht="14.5" thickBot="1" x14ac:dyDescent="0.35">
      <c r="A266" s="10">
        <v>1290</v>
      </c>
      <c r="B266" s="11" t="s">
        <v>200</v>
      </c>
      <c r="C266" s="5" t="s">
        <v>239</v>
      </c>
      <c r="D266" s="62">
        <f>VLOOKUP(A266,[1]גיליון1!$A:$C,3,0)</f>
        <v>772.97</v>
      </c>
      <c r="E266" s="45">
        <f>VLOOKUP(A266,[1]גיליון1!$A:$D,4,0)</f>
        <v>48.310625000000002</v>
      </c>
      <c r="F266" s="55">
        <f>VLOOKUP(A266,[1]גיליון1!$A:$B,2,0)</f>
        <v>0</v>
      </c>
      <c r="G266" s="45">
        <f>VLOOKUP(A266,[1]גיליון1!$A:$E,5,0)</f>
        <v>724.65937500000007</v>
      </c>
      <c r="H266" s="32">
        <v>45323</v>
      </c>
      <c r="I266" s="36">
        <v>45323</v>
      </c>
    </row>
    <row r="267" spans="1:9" ht="14.5" thickBot="1" x14ac:dyDescent="0.35">
      <c r="A267" s="10">
        <v>1214</v>
      </c>
      <c r="B267" s="11" t="s">
        <v>207</v>
      </c>
      <c r="C267" s="29" t="s">
        <v>137</v>
      </c>
      <c r="D267" s="62">
        <f>VLOOKUP(A267,[1]גיליון1!$A:$C,3,0)</f>
        <v>4565.3500000000004</v>
      </c>
      <c r="E267" s="45">
        <f>VLOOKUP(A267,[1]גיליון1!$A:$D,4,0)</f>
        <v>285.33437500000002</v>
      </c>
      <c r="F267" s="55">
        <f>VLOOKUP(A267,[1]גיליון1!$A:$B,2,0)</f>
        <v>0</v>
      </c>
      <c r="G267" s="45">
        <f>VLOOKUP(A267,[1]גיליון1!$A:$E,5,0)</f>
        <v>4280.015625</v>
      </c>
      <c r="H267" s="32">
        <v>43891</v>
      </c>
      <c r="I267" s="36">
        <v>43891</v>
      </c>
    </row>
    <row r="268" spans="1:9" ht="14.5" thickBot="1" x14ac:dyDescent="0.35">
      <c r="A268" s="12">
        <v>1210</v>
      </c>
      <c r="B268" s="15" t="s">
        <v>197</v>
      </c>
      <c r="C268" s="43" t="s">
        <v>283</v>
      </c>
      <c r="D268" s="62">
        <f>VLOOKUP(A268,[1]גיליון1!$A:$C,3,0)</f>
        <v>6022.04</v>
      </c>
      <c r="E268" s="45">
        <f>VLOOKUP(A268,[1]גיליון1!$A:$D,4,0)</f>
        <v>376.3775</v>
      </c>
      <c r="F268" s="55">
        <f>VLOOKUP(A268,[1]גיליון1!$A:$B,2,0)</f>
        <v>0</v>
      </c>
      <c r="G268" s="45">
        <f>VLOOKUP(A268,[1]גיליון1!$A:$E,5,0)</f>
        <v>5645.6625000000004</v>
      </c>
      <c r="H268" s="32">
        <v>43891</v>
      </c>
      <c r="I268" s="36">
        <v>43891</v>
      </c>
    </row>
    <row r="269" spans="1:9" ht="14.5" thickBot="1" x14ac:dyDescent="0.35">
      <c r="A269" s="10">
        <v>1252</v>
      </c>
      <c r="B269" s="11" t="s">
        <v>199</v>
      </c>
      <c r="C269" s="5" t="s">
        <v>187</v>
      </c>
      <c r="D269" s="62">
        <f>VLOOKUP(A269,[1]גיליון1!$A:$C,3,0)</f>
        <v>4627.16</v>
      </c>
      <c r="E269" s="45">
        <f>VLOOKUP(A269,[1]גיליון1!$A:$D,4,0)</f>
        <v>289.19749999999999</v>
      </c>
      <c r="F269" s="55">
        <f>VLOOKUP(A269,[1]גיליון1!$A:$B,2,0)</f>
        <v>0</v>
      </c>
      <c r="G269" s="45">
        <f>VLOOKUP(A269,[1]גיליון1!$A:$E,5,0)</f>
        <v>4337.9624999999996</v>
      </c>
      <c r="H269" s="32">
        <v>44593</v>
      </c>
      <c r="I269" s="36">
        <v>44593</v>
      </c>
    </row>
    <row r="270" spans="1:9" ht="14.5" thickBot="1" x14ac:dyDescent="0.35">
      <c r="A270" s="10">
        <v>1096</v>
      </c>
      <c r="B270" s="11" t="s">
        <v>197</v>
      </c>
      <c r="C270" s="29" t="s">
        <v>131</v>
      </c>
      <c r="D270" s="62">
        <f>VLOOKUP(A270,[1]גיליון1!$A:$C,3,0)</f>
        <v>5359.8</v>
      </c>
      <c r="E270" s="45">
        <f>VLOOKUP(A270,[1]גיליון1!$A:$D,4,0)</f>
        <v>334.98750000000001</v>
      </c>
      <c r="F270" s="55">
        <f>VLOOKUP(A270,[1]גיליון1!$A:$B,2,0)</f>
        <v>0</v>
      </c>
      <c r="G270" s="45">
        <f>VLOOKUP(A270,[1]גיליון1!$A:$E,5,0)</f>
        <v>5024.8125</v>
      </c>
      <c r="H270" s="32">
        <v>41306</v>
      </c>
      <c r="I270" s="36">
        <v>41306</v>
      </c>
    </row>
    <row r="271" spans="1:9" ht="14.5" thickBot="1" x14ac:dyDescent="0.35">
      <c r="A271" s="10">
        <v>1283</v>
      </c>
      <c r="B271" s="11" t="s">
        <v>200</v>
      </c>
      <c r="C271" s="5" t="s">
        <v>224</v>
      </c>
      <c r="D271" s="62">
        <f>VLOOKUP(A271,[1]גיליון1!$A:$C,3,0)</f>
        <v>10347.42</v>
      </c>
      <c r="E271" s="45">
        <f>VLOOKUP(A271,[1]גיליון1!$A:$D,4,0)</f>
        <v>646.71375</v>
      </c>
      <c r="F271" s="55">
        <f>VLOOKUP(A271,[1]גיליון1!$A:$B,2,0)</f>
        <v>0</v>
      </c>
      <c r="G271" s="45">
        <f>VLOOKUP(A271,[1]גיליון1!$A:$E,5,0)</f>
        <v>9700.7062499999993</v>
      </c>
      <c r="H271" s="32">
        <v>44958</v>
      </c>
      <c r="I271" s="36">
        <v>44958</v>
      </c>
    </row>
    <row r="272" spans="1:9" ht="14.5" thickBot="1" x14ac:dyDescent="0.35">
      <c r="A272" s="10">
        <v>1284</v>
      </c>
      <c r="B272" s="11" t="s">
        <v>204</v>
      </c>
      <c r="C272" s="5" t="s">
        <v>225</v>
      </c>
      <c r="D272" s="62">
        <f>VLOOKUP(A272,[1]גיליון1!$A:$C,3,0)</f>
        <v>9463.74</v>
      </c>
      <c r="E272" s="45">
        <f>VLOOKUP(A272,[1]גיליון1!$A:$D,4,0)</f>
        <v>591.48374999999999</v>
      </c>
      <c r="F272" s="55">
        <f>VLOOKUP(A272,[1]גיליון1!$A:$B,2,0)</f>
        <v>0</v>
      </c>
      <c r="G272" s="45">
        <f>VLOOKUP(A272,[1]גיליון1!$A:$E,5,0)</f>
        <v>8872.2562500000004</v>
      </c>
      <c r="H272" s="32">
        <v>44958</v>
      </c>
      <c r="I272" s="36">
        <v>44958</v>
      </c>
    </row>
    <row r="273" spans="1:9" ht="14.15" customHeight="1" thickBot="1" x14ac:dyDescent="0.35">
      <c r="A273" s="10">
        <v>1245</v>
      </c>
      <c r="B273" s="11" t="s">
        <v>200</v>
      </c>
      <c r="C273" s="5" t="s">
        <v>180</v>
      </c>
      <c r="D273" s="62">
        <f>VLOOKUP(A273,[1]גיליון1!$A:$C,3,0)</f>
        <v>6250.22</v>
      </c>
      <c r="E273" s="45">
        <f>VLOOKUP(A273,[1]גיליון1!$A:$D,4,0)</f>
        <v>390.63875000000002</v>
      </c>
      <c r="F273" s="55">
        <f>VLOOKUP(A273,[1]גיליון1!$A:$B,2,0)</f>
        <v>0</v>
      </c>
      <c r="G273" s="45">
        <f>VLOOKUP(A273,[1]גיליון1!$A:$E,5,0)</f>
        <v>5859.5812500000002</v>
      </c>
      <c r="H273" s="32">
        <v>44593</v>
      </c>
      <c r="I273" s="36">
        <v>44593</v>
      </c>
    </row>
    <row r="274" spans="1:9" ht="14.5" thickBot="1" x14ac:dyDescent="0.35">
      <c r="A274" s="10">
        <v>1114</v>
      </c>
      <c r="B274" s="11" t="s">
        <v>200</v>
      </c>
      <c r="C274" s="29" t="s">
        <v>132</v>
      </c>
      <c r="D274" s="62">
        <f>VLOOKUP(A274,[1]גיליון1!$A:$C,3,0)</f>
        <v>8246.8700000000008</v>
      </c>
      <c r="E274" s="45">
        <f>VLOOKUP(A274,[1]גיליון1!$A:$D,4,0)</f>
        <v>515.42937500000005</v>
      </c>
      <c r="F274" s="55">
        <f>VLOOKUP(A274,[1]גיליון1!$A:$B,2,0)</f>
        <v>0</v>
      </c>
      <c r="G274" s="45">
        <f>VLOOKUP(A274,[1]גיליון1!$A:$E,5,0)</f>
        <v>7731.4406250000011</v>
      </c>
      <c r="H274" s="32">
        <v>41306</v>
      </c>
      <c r="I274" s="36">
        <v>41306</v>
      </c>
    </row>
    <row r="275" spans="1:9" ht="14.5" thickBot="1" x14ac:dyDescent="0.35">
      <c r="A275" s="10">
        <v>1129</v>
      </c>
      <c r="B275" s="11" t="s">
        <v>200</v>
      </c>
      <c r="C275" s="29" t="s">
        <v>133</v>
      </c>
      <c r="D275" s="62">
        <f>VLOOKUP(A275,[1]גיליון1!$A:$C,3,0)</f>
        <v>12096.61</v>
      </c>
      <c r="E275" s="45">
        <f>VLOOKUP(A275,[1]גיליון1!$A:$D,4,0)</f>
        <v>756.03812500000004</v>
      </c>
      <c r="F275" s="55">
        <f>VLOOKUP(A275,[1]גיליון1!$A:$B,2,0)</f>
        <v>0</v>
      </c>
      <c r="G275" s="45">
        <f>VLOOKUP(A275,[1]גיליון1!$A:$E,5,0)</f>
        <v>11340.571875000001</v>
      </c>
      <c r="H275" s="32">
        <v>41730</v>
      </c>
      <c r="I275" s="36">
        <v>41730</v>
      </c>
    </row>
    <row r="276" spans="1:9" ht="14.5" thickBot="1" x14ac:dyDescent="0.35">
      <c r="A276" s="10">
        <v>1207</v>
      </c>
      <c r="B276" s="11" t="s">
        <v>203</v>
      </c>
      <c r="C276" s="29" t="s">
        <v>143</v>
      </c>
      <c r="D276" s="62">
        <f>VLOOKUP(A276,[1]גיליון1!$A:$C,3,0)</f>
        <v>4587.17</v>
      </c>
      <c r="E276" s="45">
        <f>VLOOKUP(A276,[1]גיליון1!$A:$D,4,0)</f>
        <v>286.698125</v>
      </c>
      <c r="F276" s="55">
        <f>VLOOKUP(A276,[1]גיליון1!$A:$B,2,0)</f>
        <v>0</v>
      </c>
      <c r="G276" s="45">
        <f>VLOOKUP(A276,[1]גיליון1!$A:$E,5,0)</f>
        <v>4300.4718750000002</v>
      </c>
      <c r="H276" s="32">
        <v>43891</v>
      </c>
      <c r="I276" s="36">
        <v>43891</v>
      </c>
    </row>
    <row r="277" spans="1:9" ht="14.5" thickBot="1" x14ac:dyDescent="0.35">
      <c r="A277" s="10">
        <v>1287</v>
      </c>
      <c r="B277" s="11" t="s">
        <v>204</v>
      </c>
      <c r="C277" s="5" t="s">
        <v>237</v>
      </c>
      <c r="D277" s="62">
        <f>VLOOKUP(A277,[1]גיליון1!$A:$C,3,0)</f>
        <v>784.73</v>
      </c>
      <c r="E277" s="45">
        <f>VLOOKUP(A277,[1]גיליון1!$A:$D,4,0)</f>
        <v>49.045625000000001</v>
      </c>
      <c r="F277" s="55">
        <f>VLOOKUP(A277,[1]גיליון1!$A:$B,2,0)</f>
        <v>0</v>
      </c>
      <c r="G277" s="45">
        <f>VLOOKUP(A277,[1]גיליון1!$A:$E,5,0)</f>
        <v>735.68437500000005</v>
      </c>
      <c r="H277" s="32">
        <v>45323</v>
      </c>
      <c r="I277" s="36">
        <v>45323</v>
      </c>
    </row>
    <row r="278" spans="1:9" ht="14.5" thickBot="1" x14ac:dyDescent="0.35">
      <c r="A278" s="10">
        <v>1099</v>
      </c>
      <c r="B278" s="11" t="s">
        <v>200</v>
      </c>
      <c r="C278" s="29" t="s">
        <v>134</v>
      </c>
      <c r="D278" s="62">
        <f>VLOOKUP(A278,[1]גיליון1!$A:$C,3,0)</f>
        <v>5530.64</v>
      </c>
      <c r="E278" s="45">
        <f>VLOOKUP(A278,[1]גיליון1!$A:$D,4,0)</f>
        <v>345.66500000000002</v>
      </c>
      <c r="F278" s="55">
        <f>VLOOKUP(A278,[1]גיליון1!$A:$B,2,0)</f>
        <v>0</v>
      </c>
      <c r="G278" s="45">
        <f>VLOOKUP(A278,[1]גיליון1!$A:$E,5,0)</f>
        <v>5184.9750000000004</v>
      </c>
      <c r="H278" s="32">
        <v>41306</v>
      </c>
      <c r="I278" s="36">
        <v>41306</v>
      </c>
    </row>
    <row r="279" spans="1:9" ht="14.5" thickBot="1" x14ac:dyDescent="0.35">
      <c r="A279" s="10">
        <v>1073</v>
      </c>
      <c r="B279" s="11" t="s">
        <v>201</v>
      </c>
      <c r="C279" s="29" t="s">
        <v>135</v>
      </c>
      <c r="D279" s="62">
        <f>VLOOKUP(A279,[1]גיליון1!$A:$C,3,0)</f>
        <v>2985.68</v>
      </c>
      <c r="E279" s="45">
        <f>VLOOKUP(A279,[1]גיליון1!$A:$D,4,0)</f>
        <v>186.60499999999999</v>
      </c>
      <c r="F279" s="55">
        <f>VLOOKUP(A279,[1]גיליון1!$A:$B,2,0)</f>
        <v>0</v>
      </c>
      <c r="G279" s="45">
        <f>VLOOKUP(A279,[1]גיליון1!$A:$E,5,0)</f>
        <v>2799.0749999999998</v>
      </c>
      <c r="H279" s="49">
        <v>40909</v>
      </c>
      <c r="I279" s="36">
        <v>40909</v>
      </c>
    </row>
    <row r="280" spans="1:9" ht="14.5" thickBot="1" x14ac:dyDescent="0.35">
      <c r="A280" s="10">
        <v>1066</v>
      </c>
      <c r="B280" s="11" t="s">
        <v>206</v>
      </c>
      <c r="C280" s="29" t="s">
        <v>136</v>
      </c>
      <c r="D280" s="62">
        <f>VLOOKUP(A280,[1]גיליון1!$A:$C,3,0)</f>
        <v>78574.880000000005</v>
      </c>
      <c r="E280" s="45">
        <f>VLOOKUP(A280,[1]גיליון1!$A:$D,4,0)</f>
        <v>4910.93</v>
      </c>
      <c r="F280" s="55">
        <f>VLOOKUP(A280,[1]גיליון1!$A:$B,2,0)</f>
        <v>0</v>
      </c>
      <c r="G280" s="45">
        <f>VLOOKUP(A280,[1]גיליון1!$A:$E,5,0)</f>
        <v>73663.950000000012</v>
      </c>
      <c r="H280" s="51">
        <v>40544</v>
      </c>
      <c r="I280" s="36">
        <v>40544</v>
      </c>
    </row>
    <row r="281" spans="1:9" ht="14.5" thickBot="1" x14ac:dyDescent="0.35">
      <c r="A281" s="19">
        <v>1285</v>
      </c>
      <c r="B281" s="20" t="s">
        <v>205</v>
      </c>
      <c r="C281" s="6" t="s">
        <v>226</v>
      </c>
      <c r="D281" s="62">
        <f>VLOOKUP(A281,[1]גיליון1!$A:$C,3,0)</f>
        <v>6400.54</v>
      </c>
      <c r="E281" s="45">
        <f>VLOOKUP(A281,[1]גיליון1!$A:$D,4,0)</f>
        <v>400.03375</v>
      </c>
      <c r="F281" s="55">
        <f>VLOOKUP(A281,[1]גיליון1!$A:$B,2,0)</f>
        <v>0</v>
      </c>
      <c r="G281" s="45">
        <f>VLOOKUP(A281,[1]גיליון1!$A:$E,5,0)</f>
        <v>6000.5062500000004</v>
      </c>
      <c r="H281" s="53">
        <v>44958</v>
      </c>
      <c r="I281" s="36">
        <v>44958</v>
      </c>
    </row>
    <row r="282" spans="1:9" ht="14.5" thickBot="1" x14ac:dyDescent="0.35">
      <c r="C282" s="25"/>
      <c r="D282" s="57">
        <f>SUM(D4:D281)</f>
        <v>2681360.7200000021</v>
      </c>
      <c r="E282" s="57">
        <f t="shared" ref="E282:G282" si="0">SUM(E4:E281)</f>
        <v>167585.04500000013</v>
      </c>
      <c r="F282" s="47">
        <f t="shared" si="0"/>
        <v>9228</v>
      </c>
      <c r="G282" s="47">
        <f t="shared" si="0"/>
        <v>2471028.2449999992</v>
      </c>
      <c r="H282" s="27"/>
    </row>
    <row r="283" spans="1:9" x14ac:dyDescent="0.3">
      <c r="C283" s="25"/>
      <c r="D283" s="26"/>
      <c r="E283" s="26"/>
      <c r="F283" s="26"/>
      <c r="G283" s="9"/>
      <c r="H283" s="27"/>
    </row>
    <row r="284" spans="1:9" s="2" customFormat="1" x14ac:dyDescent="0.3">
      <c r="A284" s="1"/>
      <c r="B284"/>
      <c r="C284" s="1"/>
      <c r="D284" s="28"/>
      <c r="E284" s="28"/>
      <c r="F284" s="28"/>
      <c r="G284" s="28"/>
      <c r="I284" s="30"/>
    </row>
    <row r="285" spans="1:9" s="2" customFormat="1" x14ac:dyDescent="0.3">
      <c r="A285" s="1"/>
      <c r="B285"/>
      <c r="C285" s="1"/>
      <c r="D285" s="26"/>
      <c r="E285" s="26"/>
      <c r="F285" s="26"/>
      <c r="G285" s="26"/>
      <c r="I285" s="30"/>
    </row>
    <row r="286" spans="1:9" s="2" customFormat="1" x14ac:dyDescent="0.3">
      <c r="A286" s="1"/>
      <c r="B286"/>
      <c r="C286" s="1"/>
      <c r="D286" s="9"/>
      <c r="E286" s="9"/>
      <c r="F286" s="9"/>
      <c r="G286" s="9"/>
      <c r="I286" s="30"/>
    </row>
    <row r="287" spans="1:9" s="2" customFormat="1" x14ac:dyDescent="0.3">
      <c r="A287" s="1"/>
      <c r="B287"/>
      <c r="C287" s="9"/>
      <c r="D287" s="37"/>
      <c r="E287" s="46"/>
      <c r="F287" s="46"/>
      <c r="G287" s="46"/>
      <c r="I287" s="30"/>
    </row>
    <row r="288" spans="1:9" s="2" customFormat="1" x14ac:dyDescent="0.3">
      <c r="A288" s="1"/>
      <c r="B288"/>
      <c r="C288" s="9"/>
      <c r="E288" s="46"/>
      <c r="F288" s="46"/>
      <c r="G288" s="46"/>
      <c r="I288" s="30"/>
    </row>
    <row r="289" spans="1:10" s="2" customFormat="1" x14ac:dyDescent="0.3">
      <c r="A289" s="1"/>
      <c r="B289"/>
      <c r="C289" s="9"/>
      <c r="E289" s="46"/>
      <c r="F289" s="46"/>
      <c r="G289" s="46"/>
      <c r="I289" s="30"/>
    </row>
    <row r="290" spans="1:10" s="2" customFormat="1" x14ac:dyDescent="0.3">
      <c r="A290" s="1"/>
      <c r="B290"/>
      <c r="C290" s="9"/>
      <c r="D290" s="37"/>
      <c r="E290" s="46"/>
      <c r="F290" s="46"/>
      <c r="G290" s="46"/>
      <c r="I290" s="30"/>
    </row>
    <row r="291" spans="1:10" s="2" customFormat="1" x14ac:dyDescent="0.3">
      <c r="A291" s="1"/>
      <c r="B291"/>
      <c r="C291" s="58"/>
      <c r="D291" s="9"/>
      <c r="E291" s="3"/>
      <c r="F291" s="3"/>
      <c r="G291" s="46"/>
      <c r="I291" s="30"/>
    </row>
    <row r="300" spans="1:10" s="34" customFormat="1" x14ac:dyDescent="0.3">
      <c r="A300" s="1"/>
      <c r="B300"/>
      <c r="C300" s="1"/>
      <c r="D300" s="7"/>
      <c r="E300" s="7"/>
      <c r="F300" s="7"/>
      <c r="G300" s="7"/>
      <c r="H300" s="2"/>
      <c r="J300"/>
    </row>
    <row r="301" spans="1:10" s="34" customFormat="1" x14ac:dyDescent="0.3">
      <c r="A301" s="1"/>
      <c r="B301"/>
      <c r="C301" s="1"/>
      <c r="D301" s="7"/>
      <c r="E301" s="7"/>
      <c r="F301" s="7"/>
      <c r="G301" s="7"/>
      <c r="H301" s="2"/>
      <c r="J301"/>
    </row>
    <row r="302" spans="1:10" s="34" customFormat="1" x14ac:dyDescent="0.3">
      <c r="A302" s="1"/>
      <c r="B302"/>
      <c r="C302" s="1"/>
      <c r="D302" s="7"/>
      <c r="E302" s="7"/>
      <c r="F302" s="7"/>
      <c r="G302" s="7"/>
      <c r="H302" s="2"/>
      <c r="J302"/>
    </row>
    <row r="303" spans="1:10" s="34" customFormat="1" x14ac:dyDescent="0.3">
      <c r="A303" s="1"/>
      <c r="B303"/>
      <c r="C303" s="1"/>
      <c r="D303" s="9"/>
      <c r="E303" s="9"/>
      <c r="F303" s="9"/>
      <c r="G303" s="9"/>
      <c r="H303"/>
      <c r="J303"/>
    </row>
    <row r="304" spans="1:10" s="34" customFormat="1" x14ac:dyDescent="0.3">
      <c r="A304" s="1"/>
      <c r="B304"/>
      <c r="C304" s="25"/>
      <c r="D304" s="9"/>
      <c r="E304" s="9"/>
      <c r="F304" s="9"/>
      <c r="G304" s="9"/>
      <c r="H304"/>
      <c r="J304"/>
    </row>
    <row r="305" spans="1:10" s="34" customFormat="1" x14ac:dyDescent="0.3">
      <c r="A305" s="1"/>
      <c r="B305"/>
      <c r="C305" s="1"/>
      <c r="D305" s="7"/>
      <c r="E305" s="7"/>
      <c r="F305" s="7"/>
      <c r="G305" s="7"/>
      <c r="H305" s="2"/>
      <c r="J305"/>
    </row>
    <row r="306" spans="1:10" s="34" customFormat="1" x14ac:dyDescent="0.3">
      <c r="A306" s="1"/>
      <c r="B306"/>
      <c r="C306" s="1"/>
      <c r="D306" s="7"/>
      <c r="E306" s="7"/>
      <c r="F306" s="7"/>
      <c r="G306" s="7"/>
      <c r="H306" s="2"/>
      <c r="J306"/>
    </row>
    <row r="307" spans="1:10" s="34" customFormat="1" x14ac:dyDescent="0.3">
      <c r="A307" s="1"/>
      <c r="B307"/>
      <c r="C307" s="1"/>
      <c r="D307" s="7"/>
      <c r="E307" s="7"/>
      <c r="F307" s="7"/>
      <c r="G307" s="7"/>
      <c r="H307" s="2"/>
      <c r="J307"/>
    </row>
  </sheetData>
  <autoFilter ref="A3:I282" xr:uid="{14422465-9AFE-4580-854D-1CD2E224FE76}"/>
  <mergeCells count="1">
    <mergeCell ref="A1:G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BE5C-CDB0-4248-BAAF-CB179C1B8A83}">
  <dimension ref="A1:J307"/>
  <sheetViews>
    <sheetView rightToLeft="1" tabSelected="1" zoomScale="85" zoomScaleNormal="85" workbookViewId="0">
      <pane ySplit="3" topLeftCell="A276" activePane="bottomLeft" state="frozen"/>
      <selection pane="bottomLeft" activeCell="F258" sqref="F258"/>
    </sheetView>
  </sheetViews>
  <sheetFormatPr defaultColWidth="8.58203125" defaultRowHeight="14" x14ac:dyDescent="0.3"/>
  <cols>
    <col min="1" max="1" width="9.08203125" style="1" customWidth="1"/>
    <col min="2" max="2" width="25.08203125" customWidth="1"/>
    <col min="3" max="3" width="50.58203125" style="1" customWidth="1"/>
    <col min="4" max="4" width="24.08203125" style="3" customWidth="1"/>
    <col min="5" max="6" width="19" style="3" customWidth="1"/>
    <col min="7" max="7" width="22.08203125" style="3" customWidth="1"/>
    <col min="8" max="8" width="16.58203125" style="2" hidden="1" customWidth="1"/>
    <col min="9" max="9" width="18.08203125" style="34" customWidth="1"/>
    <col min="10" max="10" width="8.58203125" customWidth="1"/>
    <col min="11" max="11" width="5.33203125" customWidth="1"/>
  </cols>
  <sheetData>
    <row r="1" spans="1:9" ht="35.25" customHeight="1" x14ac:dyDescent="0.3">
      <c r="A1" s="67" t="s">
        <v>234</v>
      </c>
      <c r="B1" s="67"/>
      <c r="C1" s="67"/>
      <c r="D1" s="67"/>
      <c r="E1" s="67"/>
      <c r="F1" s="67"/>
      <c r="G1" s="67"/>
      <c r="H1" s="66"/>
    </row>
    <row r="2" spans="1:9" ht="34.5" customHeight="1" thickBot="1" x14ac:dyDescent="0.35">
      <c r="D2" s="1"/>
      <c r="E2" s="1"/>
      <c r="F2" s="1"/>
      <c r="G2"/>
      <c r="H2"/>
    </row>
    <row r="3" spans="1:9" ht="14.5" thickBot="1" x14ac:dyDescent="0.35">
      <c r="A3" s="21" t="s">
        <v>0</v>
      </c>
      <c r="B3" s="22" t="s">
        <v>196</v>
      </c>
      <c r="C3" s="21" t="s">
        <v>1</v>
      </c>
      <c r="D3" s="23" t="s">
        <v>233</v>
      </c>
      <c r="E3" s="24" t="s">
        <v>288</v>
      </c>
      <c r="F3" s="24" t="s">
        <v>308</v>
      </c>
      <c r="G3" s="24" t="s">
        <v>235</v>
      </c>
      <c r="H3" s="44" t="s">
        <v>2</v>
      </c>
      <c r="I3" s="33" t="s">
        <v>2</v>
      </c>
    </row>
    <row r="4" spans="1:9" ht="14.5" thickBot="1" x14ac:dyDescent="0.35">
      <c r="A4" s="10">
        <v>1256</v>
      </c>
      <c r="B4" s="11" t="s">
        <v>198</v>
      </c>
      <c r="C4" s="5" t="s">
        <v>279</v>
      </c>
      <c r="D4" s="62">
        <f>SUM(G4,E4)</f>
        <v>13529.16</v>
      </c>
      <c r="E4" s="45">
        <f>VLOOKUP(A4,[2]גיליון1!$A:$F,6,0)</f>
        <v>845.57249999999999</v>
      </c>
      <c r="F4" s="55"/>
      <c r="G4" s="45">
        <f>VLOOKUP(A4,[2]גיליון1!$A:$G,7,0)</f>
        <v>12683.5875</v>
      </c>
      <c r="H4" s="31">
        <v>44593</v>
      </c>
      <c r="I4" s="35">
        <v>44593</v>
      </c>
    </row>
    <row r="5" spans="1:9" ht="14.5" thickBot="1" x14ac:dyDescent="0.35">
      <c r="A5" s="10">
        <v>1321</v>
      </c>
      <c r="B5" s="11" t="s">
        <v>205</v>
      </c>
      <c r="C5" s="29" t="s">
        <v>289</v>
      </c>
      <c r="D5" s="62">
        <f t="shared" ref="D5:D68" si="0">SUM(G5,E5)</f>
        <v>2422.15</v>
      </c>
      <c r="E5" s="45">
        <f>VLOOKUP(A5,[2]גיליון1!$A:$F,6,0)</f>
        <v>151.38437500000001</v>
      </c>
      <c r="F5" s="55"/>
      <c r="G5" s="45">
        <f>VLOOKUP(A5,[2]גיליון1!$A:$G,7,0)</f>
        <v>2270.765625</v>
      </c>
      <c r="H5" s="32"/>
      <c r="I5" s="35">
        <v>46054</v>
      </c>
    </row>
    <row r="6" spans="1:9" ht="14.5" thickBot="1" x14ac:dyDescent="0.35">
      <c r="A6" s="16">
        <v>1311</v>
      </c>
      <c r="B6" s="11" t="s">
        <v>206</v>
      </c>
      <c r="C6" s="38" t="s">
        <v>269</v>
      </c>
      <c r="D6" s="62">
        <f t="shared" si="0"/>
        <v>510.02</v>
      </c>
      <c r="E6" s="45">
        <f>VLOOKUP(A6,[2]גיליון1!$A:$F,6,0)</f>
        <v>31.876249999999999</v>
      </c>
      <c r="F6" s="55"/>
      <c r="G6" s="45">
        <f>VLOOKUP(A6,[2]גיליון1!$A:$G,7,0)</f>
        <v>478.14374999999995</v>
      </c>
      <c r="H6" s="32"/>
      <c r="I6" s="36">
        <v>45717</v>
      </c>
    </row>
    <row r="7" spans="1:9" ht="14.5" thickBot="1" x14ac:dyDescent="0.35">
      <c r="A7" s="10">
        <v>1179</v>
      </c>
      <c r="B7" s="11" t="s">
        <v>200</v>
      </c>
      <c r="C7" s="29" t="s">
        <v>3</v>
      </c>
      <c r="D7" s="62">
        <f t="shared" si="0"/>
        <v>3915.55</v>
      </c>
      <c r="E7" s="45">
        <f>VLOOKUP(A7,[2]גיליון1!$A:$F,6,0)</f>
        <v>244.72187500000001</v>
      </c>
      <c r="F7" s="55"/>
      <c r="G7" s="45">
        <f>VLOOKUP(A7,[2]גיליון1!$A:$G,7,0)</f>
        <v>3670.828125</v>
      </c>
      <c r="H7" s="32">
        <v>43525</v>
      </c>
      <c r="I7" s="36">
        <v>43525</v>
      </c>
    </row>
    <row r="8" spans="1:9" ht="14.5" thickBot="1" x14ac:dyDescent="0.35">
      <c r="A8" s="10">
        <v>1333</v>
      </c>
      <c r="B8" s="11" t="s">
        <v>199</v>
      </c>
      <c r="C8" s="29" t="s">
        <v>301</v>
      </c>
      <c r="D8" s="62">
        <f t="shared" si="0"/>
        <v>1661.04</v>
      </c>
      <c r="E8" s="45">
        <f>VLOOKUP(A8,[2]גיליון1!$A:$F,6,0)</f>
        <v>103.815</v>
      </c>
      <c r="F8" s="55"/>
      <c r="G8" s="45">
        <f>VLOOKUP(A8,[2]גיליון1!$A:$G,7,0)</f>
        <v>1557.2249999999999</v>
      </c>
      <c r="H8" s="32"/>
      <c r="I8" s="36">
        <v>46054</v>
      </c>
    </row>
    <row r="9" spans="1:9" ht="14.5" thickBot="1" x14ac:dyDescent="0.35">
      <c r="A9" s="10">
        <v>1259</v>
      </c>
      <c r="B9" s="11" t="s">
        <v>201</v>
      </c>
      <c r="C9" s="5" t="s">
        <v>191</v>
      </c>
      <c r="D9" s="62">
        <f t="shared" si="0"/>
        <v>3434.41</v>
      </c>
      <c r="E9" s="45">
        <f>VLOOKUP(A9,[2]גיליון1!$A:$F,6,0)</f>
        <v>214.65062499999999</v>
      </c>
      <c r="F9" s="55"/>
      <c r="G9" s="45">
        <f>VLOOKUP(A9,[2]גיליון1!$A:$G,7,0)</f>
        <v>3219.7593749999996</v>
      </c>
      <c r="H9" s="32">
        <v>44593</v>
      </c>
      <c r="I9" s="36">
        <v>44593</v>
      </c>
    </row>
    <row r="10" spans="1:9" ht="14.5" thickBot="1" x14ac:dyDescent="0.35">
      <c r="A10" s="10">
        <v>1105</v>
      </c>
      <c r="B10" s="11" t="s">
        <v>202</v>
      </c>
      <c r="C10" s="29" t="s">
        <v>286</v>
      </c>
      <c r="D10" s="62">
        <f t="shared" si="0"/>
        <v>21066.51</v>
      </c>
      <c r="E10" s="45">
        <f>VLOOKUP(A10,[2]גיליון1!$A:$F,6,0)</f>
        <v>1316.6568749999999</v>
      </c>
      <c r="F10" s="55"/>
      <c r="G10" s="45">
        <f>VLOOKUP(A10,[2]גיליון1!$A:$G,7,0)</f>
        <v>19749.853124999998</v>
      </c>
      <c r="H10" s="32">
        <v>41306</v>
      </c>
      <c r="I10" s="36">
        <v>41306</v>
      </c>
    </row>
    <row r="11" spans="1:9" ht="14.5" thickBot="1" x14ac:dyDescent="0.35">
      <c r="A11" s="10">
        <v>1169</v>
      </c>
      <c r="B11" s="11" t="s">
        <v>203</v>
      </c>
      <c r="C11" s="29" t="s">
        <v>280</v>
      </c>
      <c r="D11" s="62">
        <f t="shared" si="0"/>
        <v>7553.25</v>
      </c>
      <c r="E11" s="45">
        <f>VLOOKUP(A11,[2]גיליון1!$A:$F,6,0)</f>
        <v>472.078125</v>
      </c>
      <c r="F11" s="55"/>
      <c r="G11" s="45">
        <f>VLOOKUP(A11,[2]גיליון1!$A:$G,7,0)</f>
        <v>7081.171875</v>
      </c>
      <c r="H11" s="32">
        <v>43132</v>
      </c>
      <c r="I11" s="36">
        <v>43132</v>
      </c>
    </row>
    <row r="12" spans="1:9" ht="14.5" thickBot="1" x14ac:dyDescent="0.35">
      <c r="A12" s="16">
        <v>1319</v>
      </c>
      <c r="B12" s="11" t="s">
        <v>200</v>
      </c>
      <c r="C12" s="38" t="s">
        <v>277</v>
      </c>
      <c r="D12" s="62">
        <f t="shared" si="0"/>
        <v>12.070000000000004</v>
      </c>
      <c r="E12" s="45">
        <f>VLOOKUP(A12,[2]גיליון1!$A:$F,6,0)</f>
        <v>12.07375</v>
      </c>
      <c r="F12" s="55"/>
      <c r="G12" s="45">
        <f>VLOOKUP(A12,[2]גיליון1!$A:$G,7,0)</f>
        <v>-3.7499999999965894E-3</v>
      </c>
      <c r="H12" s="32"/>
      <c r="I12" s="36">
        <v>45717</v>
      </c>
    </row>
    <row r="13" spans="1:9" ht="14.5" thickBot="1" x14ac:dyDescent="0.35">
      <c r="A13" s="10">
        <v>1070</v>
      </c>
      <c r="B13" s="11" t="s">
        <v>204</v>
      </c>
      <c r="C13" s="29" t="s">
        <v>4</v>
      </c>
      <c r="D13" s="62">
        <f t="shared" si="0"/>
        <v>3568.33</v>
      </c>
      <c r="E13" s="45">
        <f>VLOOKUP(A13,[2]גיליון1!$A:$F,6,0)</f>
        <v>223.020625</v>
      </c>
      <c r="F13" s="55"/>
      <c r="G13" s="45">
        <f>VLOOKUP(A13,[2]גיליון1!$A:$G,7,0)</f>
        <v>3345.3093749999998</v>
      </c>
      <c r="H13" s="32">
        <v>40909</v>
      </c>
      <c r="I13" s="36">
        <v>40909</v>
      </c>
    </row>
    <row r="14" spans="1:9" ht="14.5" thickBot="1" x14ac:dyDescent="0.35">
      <c r="A14" s="10">
        <v>1145</v>
      </c>
      <c r="B14" s="11" t="s">
        <v>200</v>
      </c>
      <c r="C14" s="29" t="s">
        <v>236</v>
      </c>
      <c r="D14" s="62">
        <f t="shared" si="0"/>
        <v>4579.78</v>
      </c>
      <c r="E14" s="45">
        <f>VLOOKUP(A14,[2]גיליון1!$A:$F,6,0)</f>
        <v>286.23624999999998</v>
      </c>
      <c r="F14" s="55"/>
      <c r="G14" s="45">
        <f>VLOOKUP(A14,[2]גיליון1!$A:$G,7,0)</f>
        <v>4293.5437499999998</v>
      </c>
      <c r="H14" s="32">
        <v>42095</v>
      </c>
      <c r="I14" s="36">
        <v>42095</v>
      </c>
    </row>
    <row r="15" spans="1:9" ht="14.5" thickBot="1" x14ac:dyDescent="0.35">
      <c r="A15" s="10">
        <v>1113</v>
      </c>
      <c r="B15" s="11" t="s">
        <v>204</v>
      </c>
      <c r="C15" s="29" t="s">
        <v>5</v>
      </c>
      <c r="D15" s="62">
        <f t="shared" si="0"/>
        <v>31595.34</v>
      </c>
      <c r="E15" s="45">
        <f>VLOOKUP(A15,[2]גיליון1!$A:$F,6,0)</f>
        <v>1974.70875</v>
      </c>
      <c r="F15" s="55"/>
      <c r="G15" s="45">
        <f>VLOOKUP(A15,[2]גיליון1!$A:$G,7,0)</f>
        <v>29620.631249999999</v>
      </c>
      <c r="H15" s="32">
        <v>41306</v>
      </c>
      <c r="I15" s="36">
        <v>41306</v>
      </c>
    </row>
    <row r="16" spans="1:9" ht="14.5" thickBot="1" x14ac:dyDescent="0.35">
      <c r="A16" s="10">
        <v>1188</v>
      </c>
      <c r="B16" s="11" t="s">
        <v>199</v>
      </c>
      <c r="C16" s="29" t="s">
        <v>6</v>
      </c>
      <c r="D16" s="62">
        <f t="shared" si="0"/>
        <v>5496.81</v>
      </c>
      <c r="E16" s="45">
        <f>VLOOKUP(A16,[2]גיליון1!$A:$F,6,0)</f>
        <v>343.55062500000003</v>
      </c>
      <c r="F16" s="55"/>
      <c r="G16" s="45">
        <f>VLOOKUP(A16,[2]גיליון1!$A:$G,7,0)</f>
        <v>5153.2593750000005</v>
      </c>
      <c r="H16" s="32">
        <v>43525</v>
      </c>
      <c r="I16" s="36">
        <v>43525</v>
      </c>
    </row>
    <row r="17" spans="1:9" ht="14.5" thickBot="1" x14ac:dyDescent="0.35">
      <c r="A17" s="10">
        <v>1019</v>
      </c>
      <c r="B17" s="11" t="s">
        <v>203</v>
      </c>
      <c r="C17" s="29" t="s">
        <v>7</v>
      </c>
      <c r="D17" s="62">
        <f t="shared" si="0"/>
        <v>11415.3</v>
      </c>
      <c r="E17" s="45">
        <f>VLOOKUP(A17,[2]גיליון1!$A:$F,6,0)</f>
        <v>713.45624999999995</v>
      </c>
      <c r="F17" s="55"/>
      <c r="G17" s="45">
        <f>VLOOKUP(A17,[2]גיליון1!$A:$G,7,0)</f>
        <v>10701.84375</v>
      </c>
      <c r="H17" s="32">
        <v>40148</v>
      </c>
      <c r="I17" s="36">
        <v>40148</v>
      </c>
    </row>
    <row r="18" spans="1:9" ht="14.5" thickBot="1" x14ac:dyDescent="0.35">
      <c r="A18" s="10">
        <v>1119</v>
      </c>
      <c r="B18" s="11" t="s">
        <v>203</v>
      </c>
      <c r="C18" s="29" t="s">
        <v>8</v>
      </c>
      <c r="D18" s="62">
        <f t="shared" si="0"/>
        <v>4553.4399999999996</v>
      </c>
      <c r="E18" s="45">
        <f>VLOOKUP(A18,[2]גיליון1!$A:$F,6,0)</f>
        <v>284.58999999999997</v>
      </c>
      <c r="F18" s="55"/>
      <c r="G18" s="45">
        <f>VLOOKUP(A18,[2]גיליון1!$A:$G,7,0)</f>
        <v>4268.8499999999995</v>
      </c>
      <c r="H18" s="32">
        <v>41730</v>
      </c>
      <c r="I18" s="36">
        <v>41730</v>
      </c>
    </row>
    <row r="19" spans="1:9" ht="14.5" thickBot="1" x14ac:dyDescent="0.35">
      <c r="A19" s="10">
        <v>1108</v>
      </c>
      <c r="B19" s="11" t="s">
        <v>200</v>
      </c>
      <c r="C19" s="39" t="s">
        <v>208</v>
      </c>
      <c r="D19" s="62">
        <f t="shared" si="0"/>
        <v>10746.77</v>
      </c>
      <c r="E19" s="45">
        <f>VLOOKUP(A19,[2]גיליון1!$A:$F,6,0)</f>
        <v>671.67312500000003</v>
      </c>
      <c r="F19" s="55"/>
      <c r="G19" s="45">
        <f>VLOOKUP(A19,[2]גיליון1!$A:$G,7,0)</f>
        <v>10075.096875000001</v>
      </c>
      <c r="H19" s="32">
        <v>41306</v>
      </c>
      <c r="I19" s="36">
        <v>41306</v>
      </c>
    </row>
    <row r="20" spans="1:9" ht="14.5" thickBot="1" x14ac:dyDescent="0.35">
      <c r="A20" s="10">
        <v>1151</v>
      </c>
      <c r="B20" s="11" t="s">
        <v>203</v>
      </c>
      <c r="C20" s="29" t="s">
        <v>9</v>
      </c>
      <c r="D20" s="62">
        <f t="shared" si="0"/>
        <v>5361.08</v>
      </c>
      <c r="E20" s="45">
        <f>VLOOKUP(A20,[2]גיליון1!$A:$F,6,0)</f>
        <v>335.0675</v>
      </c>
      <c r="F20" s="55"/>
      <c r="G20" s="45">
        <f>VLOOKUP(A20,[2]גיליון1!$A:$G,7,0)</f>
        <v>5026.0124999999998</v>
      </c>
      <c r="H20" s="32">
        <v>42401</v>
      </c>
      <c r="I20" s="36">
        <v>42401</v>
      </c>
    </row>
    <row r="21" spans="1:9" ht="14.5" thickBot="1" x14ac:dyDescent="0.35">
      <c r="A21" s="10">
        <v>1148</v>
      </c>
      <c r="B21" s="11" t="s">
        <v>202</v>
      </c>
      <c r="C21" s="29" t="s">
        <v>10</v>
      </c>
      <c r="D21" s="62">
        <f t="shared" si="0"/>
        <v>54847.69</v>
      </c>
      <c r="E21" s="45">
        <f>VLOOKUP(A21,[2]גיליון1!$A:$F,6,0)</f>
        <v>3427.9806250000001</v>
      </c>
      <c r="F21" s="55"/>
      <c r="G21" s="45">
        <f>VLOOKUP(A21,[2]גיליון1!$A:$G,7,0)</f>
        <v>51419.709375000006</v>
      </c>
      <c r="H21" s="32">
        <v>42401</v>
      </c>
      <c r="I21" s="36">
        <v>42401</v>
      </c>
    </row>
    <row r="22" spans="1:9" ht="14.5" thickBot="1" x14ac:dyDescent="0.35">
      <c r="A22" s="10">
        <v>1338</v>
      </c>
      <c r="B22" s="11" t="s">
        <v>205</v>
      </c>
      <c r="C22" s="29" t="s">
        <v>306</v>
      </c>
      <c r="D22" s="62">
        <f t="shared" si="0"/>
        <v>2192.4299999999998</v>
      </c>
      <c r="E22" s="45">
        <f>VLOOKUP(A22,[2]גיליון1!$A:$F,6,0)</f>
        <v>137.02687499999999</v>
      </c>
      <c r="F22" s="55"/>
      <c r="G22" s="45">
        <f>VLOOKUP(A22,[2]גיליון1!$A:$G,7,0)</f>
        <v>2055.4031249999998</v>
      </c>
      <c r="H22" s="32"/>
      <c r="I22" s="36">
        <v>46054</v>
      </c>
    </row>
    <row r="23" spans="1:9" ht="14.5" thickBot="1" x14ac:dyDescent="0.35">
      <c r="A23" s="10">
        <v>1203</v>
      </c>
      <c r="B23" s="11" t="s">
        <v>204</v>
      </c>
      <c r="C23" s="29" t="s">
        <v>146</v>
      </c>
      <c r="D23" s="62">
        <f t="shared" si="0"/>
        <v>2418.4</v>
      </c>
      <c r="E23" s="45">
        <f>VLOOKUP(A23,[2]גיליון1!$A:$F,6,0)</f>
        <v>151.15</v>
      </c>
      <c r="F23" s="55"/>
      <c r="G23" s="45">
        <f>VLOOKUP(A23,[2]גיליון1!$A:$G,7,0)</f>
        <v>2267.25</v>
      </c>
      <c r="H23" s="32">
        <v>43891</v>
      </c>
      <c r="I23" s="36">
        <v>43891</v>
      </c>
    </row>
    <row r="24" spans="1:9" ht="14.5" thickBot="1" x14ac:dyDescent="0.35">
      <c r="A24" s="10">
        <v>1134</v>
      </c>
      <c r="B24" s="11" t="s">
        <v>205</v>
      </c>
      <c r="C24" s="29" t="s">
        <v>11</v>
      </c>
      <c r="D24" s="62">
        <f t="shared" si="0"/>
        <v>21657.72</v>
      </c>
      <c r="E24" s="45">
        <f>VLOOKUP(A24,[2]גיליון1!$A:$F,6,0)</f>
        <v>1353.6075000000001</v>
      </c>
      <c r="F24" s="55"/>
      <c r="G24" s="45">
        <f>VLOOKUP(A24,[2]גיליון1!$A:$G,7,0)</f>
        <v>20304.112500000003</v>
      </c>
      <c r="H24" s="32">
        <v>42095</v>
      </c>
      <c r="I24" s="36">
        <v>42095</v>
      </c>
    </row>
    <row r="25" spans="1:9" ht="14.5" thickBot="1" x14ac:dyDescent="0.35">
      <c r="A25" s="10">
        <v>1206</v>
      </c>
      <c r="B25" s="11" t="s">
        <v>203</v>
      </c>
      <c r="C25" s="29" t="s">
        <v>144</v>
      </c>
      <c r="D25" s="62">
        <f t="shared" si="0"/>
        <v>5342.87</v>
      </c>
      <c r="E25" s="45">
        <f>VLOOKUP(A25,[2]גיליון1!$A:$F,6,0)</f>
        <v>333.92937499999999</v>
      </c>
      <c r="F25" s="55"/>
      <c r="G25" s="45">
        <f>VLOOKUP(A25,[2]גיליון1!$A:$G,7,0)</f>
        <v>5008.9406250000002</v>
      </c>
      <c r="H25" s="32">
        <v>43891</v>
      </c>
      <c r="I25" s="36">
        <v>43891</v>
      </c>
    </row>
    <row r="26" spans="1:9" ht="14.5" thickBot="1" x14ac:dyDescent="0.35">
      <c r="A26" s="10">
        <v>1161</v>
      </c>
      <c r="B26" s="11" t="s">
        <v>205</v>
      </c>
      <c r="C26" s="29" t="s">
        <v>12</v>
      </c>
      <c r="D26" s="62">
        <f t="shared" si="0"/>
        <v>22888.799999999999</v>
      </c>
      <c r="E26" s="45">
        <f>VLOOKUP(A26,[2]גיליון1!$A:$F,6,0)</f>
        <v>1430.55</v>
      </c>
      <c r="F26" s="55"/>
      <c r="G26" s="45">
        <f>VLOOKUP(A26,[2]גיליון1!$A:$G,7,0)</f>
        <v>21458.25</v>
      </c>
      <c r="H26" s="32">
        <v>42767</v>
      </c>
      <c r="I26" s="36">
        <v>42767</v>
      </c>
    </row>
    <row r="27" spans="1:9" ht="14.5" thickBot="1" x14ac:dyDescent="0.35">
      <c r="A27" s="16">
        <v>1305</v>
      </c>
      <c r="B27" s="11" t="s">
        <v>200</v>
      </c>
      <c r="C27" s="40" t="s">
        <v>263</v>
      </c>
      <c r="D27" s="62">
        <f t="shared" si="0"/>
        <v>286.22000000000003</v>
      </c>
      <c r="E27" s="45">
        <f>VLOOKUP(A27,[2]גיליון1!$A:$F,6,0)</f>
        <v>17.888750000000002</v>
      </c>
      <c r="F27" s="55"/>
      <c r="G27" s="45">
        <f>VLOOKUP(A27,[2]גיליון1!$A:$G,7,0)</f>
        <v>268.33125000000001</v>
      </c>
      <c r="H27" s="32"/>
      <c r="I27" s="36">
        <v>45717</v>
      </c>
    </row>
    <row r="28" spans="1:9" ht="14.5" thickBot="1" x14ac:dyDescent="0.35">
      <c r="A28" s="10">
        <v>1221</v>
      </c>
      <c r="B28" s="11" t="s">
        <v>205</v>
      </c>
      <c r="C28" s="5" t="s">
        <v>158</v>
      </c>
      <c r="D28" s="62">
        <f t="shared" si="0"/>
        <v>3125.12</v>
      </c>
      <c r="E28" s="45">
        <f>VLOOKUP(A28,[2]גיליון1!$A:$F,6,0)</f>
        <v>195.32</v>
      </c>
      <c r="F28" s="55"/>
      <c r="G28" s="45">
        <f>VLOOKUP(A28,[2]גיליון1!$A:$G,7,0)</f>
        <v>2929.7999999999997</v>
      </c>
      <c r="H28" s="32">
        <v>44270</v>
      </c>
      <c r="I28" s="36">
        <v>44270</v>
      </c>
    </row>
    <row r="29" spans="1:9" ht="14.5" thickBot="1" x14ac:dyDescent="0.35">
      <c r="A29" s="10">
        <v>1004</v>
      </c>
      <c r="B29" s="11" t="s">
        <v>200</v>
      </c>
      <c r="C29" s="29" t="s">
        <v>287</v>
      </c>
      <c r="D29" s="62">
        <f t="shared" si="0"/>
        <v>14041.33</v>
      </c>
      <c r="E29" s="45">
        <f>VLOOKUP(A29,[2]גיליון1!$A:$F,6,0)</f>
        <v>877.583125</v>
      </c>
      <c r="F29" s="55"/>
      <c r="G29" s="45">
        <f>VLOOKUP(A29,[2]גיליון1!$A:$G,7,0)</f>
        <v>13163.746875000001</v>
      </c>
      <c r="H29" s="32">
        <v>40148</v>
      </c>
      <c r="I29" s="36">
        <v>40148</v>
      </c>
    </row>
    <row r="30" spans="1:9" ht="14.5" thickBot="1" x14ac:dyDescent="0.35">
      <c r="A30" s="10">
        <v>1269</v>
      </c>
      <c r="B30" s="11" t="s">
        <v>197</v>
      </c>
      <c r="C30" s="5" t="s">
        <v>212</v>
      </c>
      <c r="D30" s="62">
        <f t="shared" si="0"/>
        <v>5467.3</v>
      </c>
      <c r="E30" s="45">
        <f>VLOOKUP(A30,[2]גיליון1!$A:$F,6,0)</f>
        <v>341.70625000000001</v>
      </c>
      <c r="F30" s="55"/>
      <c r="G30" s="45">
        <f>VLOOKUP(A30,[2]גיליון1!$A:$G,7,0)</f>
        <v>5125.59375</v>
      </c>
      <c r="H30" s="32">
        <v>44958</v>
      </c>
      <c r="I30" s="36">
        <v>44958</v>
      </c>
    </row>
    <row r="31" spans="1:9" ht="14.5" thickBot="1" x14ac:dyDescent="0.35">
      <c r="A31" s="10">
        <v>1025</v>
      </c>
      <c r="B31" s="11" t="s">
        <v>197</v>
      </c>
      <c r="C31" s="29" t="s">
        <v>13</v>
      </c>
      <c r="D31" s="62">
        <f t="shared" si="0"/>
        <v>5682.94</v>
      </c>
      <c r="E31" s="45">
        <f>VLOOKUP(A31,[2]גיליון1!$A:$F,6,0)</f>
        <v>355.18374999999997</v>
      </c>
      <c r="F31" s="55"/>
      <c r="G31" s="45">
        <f>VLOOKUP(A31,[2]גיליון1!$A:$G,7,0)</f>
        <v>5327.7562499999995</v>
      </c>
      <c r="H31" s="32">
        <v>40148</v>
      </c>
      <c r="I31" s="36">
        <v>40148</v>
      </c>
    </row>
    <row r="32" spans="1:9" ht="14.5" thickBot="1" x14ac:dyDescent="0.35">
      <c r="A32" s="10">
        <v>1270</v>
      </c>
      <c r="B32" s="11" t="s">
        <v>200</v>
      </c>
      <c r="C32" s="5" t="s">
        <v>213</v>
      </c>
      <c r="D32" s="62">
        <f t="shared" si="0"/>
        <v>4626.41</v>
      </c>
      <c r="E32" s="45">
        <f>VLOOKUP(A32,[2]גיליון1!$A:$F,6,0)</f>
        <v>289.15062499999999</v>
      </c>
      <c r="F32" s="55"/>
      <c r="G32" s="45">
        <f>VLOOKUP(A32,[2]גיליון1!$A:$G,7,0)</f>
        <v>4337.2593749999996</v>
      </c>
      <c r="H32" s="32">
        <v>44958</v>
      </c>
      <c r="I32" s="36">
        <v>44958</v>
      </c>
    </row>
    <row r="33" spans="1:9" ht="14.5" thickBot="1" x14ac:dyDescent="0.35">
      <c r="A33" s="10">
        <v>1150</v>
      </c>
      <c r="B33" s="11" t="s">
        <v>204</v>
      </c>
      <c r="C33" s="29" t="s">
        <v>14</v>
      </c>
      <c r="D33" s="62">
        <f t="shared" si="0"/>
        <v>3348.45</v>
      </c>
      <c r="E33" s="45">
        <f>VLOOKUP(A33,[2]גיליון1!$A:$F,6,0)</f>
        <v>209.27812499999999</v>
      </c>
      <c r="F33" s="55"/>
      <c r="G33" s="45">
        <f>VLOOKUP(A33,[2]גיליון1!$A:$G,7,0)</f>
        <v>3139.171875</v>
      </c>
      <c r="H33" s="32">
        <v>42401</v>
      </c>
      <c r="I33" s="36">
        <v>42401</v>
      </c>
    </row>
    <row r="34" spans="1:9" ht="14.5" thickBot="1" x14ac:dyDescent="0.35">
      <c r="A34" s="10">
        <v>1003</v>
      </c>
      <c r="B34" s="11" t="s">
        <v>206</v>
      </c>
      <c r="C34" s="29" t="s">
        <v>15</v>
      </c>
      <c r="D34" s="62">
        <f t="shared" si="0"/>
        <v>4420.7700000000004</v>
      </c>
      <c r="E34" s="45">
        <f>VLOOKUP(A34,[2]גיליון1!$A:$F,6,0)</f>
        <v>276.29812500000003</v>
      </c>
      <c r="F34" s="55"/>
      <c r="G34" s="45">
        <f>VLOOKUP(A34,[2]גיליון1!$A:$G,7,0)</f>
        <v>4144.4718750000002</v>
      </c>
      <c r="H34" s="32">
        <v>40148</v>
      </c>
      <c r="I34" s="36">
        <v>40148</v>
      </c>
    </row>
    <row r="35" spans="1:9" ht="14.5" thickBot="1" x14ac:dyDescent="0.35">
      <c r="A35" s="10">
        <v>1042</v>
      </c>
      <c r="B35" s="11" t="s">
        <v>200</v>
      </c>
      <c r="C35" s="29" t="s">
        <v>16</v>
      </c>
      <c r="D35" s="62">
        <f t="shared" si="0"/>
        <v>29068.32</v>
      </c>
      <c r="E35" s="45">
        <f>VLOOKUP(A35,[2]גיליון1!$A:$F,6,0)</f>
        <v>1816.77</v>
      </c>
      <c r="F35" s="55"/>
      <c r="G35" s="45">
        <f>VLOOKUP(A35,[2]גיליון1!$A:$G,7,0)</f>
        <v>27251.55</v>
      </c>
      <c r="H35" s="32">
        <v>40148</v>
      </c>
      <c r="I35" s="36">
        <v>40148</v>
      </c>
    </row>
    <row r="36" spans="1:9" ht="14.5" thickBot="1" x14ac:dyDescent="0.35">
      <c r="A36" s="10">
        <v>1167</v>
      </c>
      <c r="B36" s="11" t="s">
        <v>200</v>
      </c>
      <c r="C36" s="29" t="s">
        <v>17</v>
      </c>
      <c r="D36" s="62">
        <f t="shared" si="0"/>
        <v>16.410000000000004</v>
      </c>
      <c r="E36" s="45">
        <f>VLOOKUP(A36,[2]גיליון1!$A:$F,6,0)</f>
        <v>16.41375</v>
      </c>
      <c r="F36" s="55"/>
      <c r="G36" s="45">
        <f>VLOOKUP(A36,[2]גיליון1!$A:$G,7,0)</f>
        <v>-3.7499999999965894E-3</v>
      </c>
      <c r="H36" s="32">
        <v>43132</v>
      </c>
      <c r="I36" s="36">
        <v>43132</v>
      </c>
    </row>
    <row r="37" spans="1:9" ht="14.5" thickBot="1" x14ac:dyDescent="0.35">
      <c r="A37" s="10">
        <v>1328</v>
      </c>
      <c r="B37" s="11" t="s">
        <v>207</v>
      </c>
      <c r="C37" s="29" t="s">
        <v>296</v>
      </c>
      <c r="D37" s="62">
        <f t="shared" si="0"/>
        <v>3474.62</v>
      </c>
      <c r="E37" s="45">
        <f>VLOOKUP(A37,[2]גיליון1!$A:$F,6,0)</f>
        <v>217.16374999999999</v>
      </c>
      <c r="F37" s="55"/>
      <c r="G37" s="45">
        <f>VLOOKUP(A37,[2]גיליון1!$A:$G,7,0)</f>
        <v>3257.4562499999997</v>
      </c>
      <c r="H37" s="32"/>
      <c r="I37" s="36">
        <v>46054</v>
      </c>
    </row>
    <row r="38" spans="1:9" ht="14.5" thickBot="1" x14ac:dyDescent="0.35">
      <c r="A38" s="10">
        <v>1088</v>
      </c>
      <c r="B38" s="11" t="s">
        <v>200</v>
      </c>
      <c r="C38" s="29" t="s">
        <v>18</v>
      </c>
      <c r="D38" s="62">
        <f t="shared" si="0"/>
        <v>6997.81</v>
      </c>
      <c r="E38" s="45">
        <f>VLOOKUP(A38,[2]גיליון1!$A:$F,6,0)</f>
        <v>437.36312500000003</v>
      </c>
      <c r="F38" s="55"/>
      <c r="G38" s="45">
        <f>VLOOKUP(A38,[2]גיליון1!$A:$G,7,0)</f>
        <v>6560.4468750000005</v>
      </c>
      <c r="H38" s="32">
        <v>40909</v>
      </c>
      <c r="I38" s="36">
        <v>40909</v>
      </c>
    </row>
    <row r="39" spans="1:9" ht="14.5" thickBot="1" x14ac:dyDescent="0.35">
      <c r="A39" s="10">
        <v>1143</v>
      </c>
      <c r="B39" s="11" t="s">
        <v>200</v>
      </c>
      <c r="C39" s="29" t="s">
        <v>19</v>
      </c>
      <c r="D39" s="62">
        <f t="shared" si="0"/>
        <v>5366.83</v>
      </c>
      <c r="E39" s="45">
        <f>VLOOKUP(A39,[2]גיליון1!$A:$F,6,0)</f>
        <v>335.426875</v>
      </c>
      <c r="F39" s="55"/>
      <c r="G39" s="45">
        <f>VLOOKUP(A39,[2]גיליון1!$A:$G,7,0)</f>
        <v>5031.4031249999998</v>
      </c>
      <c r="H39" s="32">
        <v>42095</v>
      </c>
      <c r="I39" s="36">
        <v>42095</v>
      </c>
    </row>
    <row r="40" spans="1:9" ht="14.5" thickBot="1" x14ac:dyDescent="0.35">
      <c r="A40" s="10">
        <v>1228</v>
      </c>
      <c r="B40" s="11" t="s">
        <v>203</v>
      </c>
      <c r="C40" s="5" t="s">
        <v>165</v>
      </c>
      <c r="D40" s="62">
        <f t="shared" si="0"/>
        <v>5320.93</v>
      </c>
      <c r="E40" s="45">
        <f>VLOOKUP(A40,[2]גיליון1!$A:$F,6,0)</f>
        <v>332.55812500000002</v>
      </c>
      <c r="F40" s="55"/>
      <c r="G40" s="45">
        <f>VLOOKUP(A40,[2]גיליון1!$A:$G,7,0)</f>
        <v>4988.3718750000007</v>
      </c>
      <c r="H40" s="32">
        <v>44270</v>
      </c>
      <c r="I40" s="36">
        <v>44270</v>
      </c>
    </row>
    <row r="41" spans="1:9" ht="14.5" thickBot="1" x14ac:dyDescent="0.35">
      <c r="A41" s="10">
        <v>1132</v>
      </c>
      <c r="B41" s="11" t="s">
        <v>200</v>
      </c>
      <c r="C41" s="29" t="s">
        <v>20</v>
      </c>
      <c r="D41" s="62">
        <f t="shared" si="0"/>
        <v>4343.76</v>
      </c>
      <c r="E41" s="45">
        <f>VLOOKUP(A41,[2]גיליון1!$A:$F,6,0)</f>
        <v>271.48500000000001</v>
      </c>
      <c r="F41" s="55"/>
      <c r="G41" s="45">
        <f>VLOOKUP(A41,[2]גיליון1!$A:$G,7,0)</f>
        <v>4072.2750000000001</v>
      </c>
      <c r="H41" s="32">
        <v>41730</v>
      </c>
      <c r="I41" s="36">
        <v>41730</v>
      </c>
    </row>
    <row r="42" spans="1:9" ht="14.5" thickBot="1" x14ac:dyDescent="0.35">
      <c r="A42" s="10">
        <v>1198</v>
      </c>
      <c r="B42" s="11" t="s">
        <v>205</v>
      </c>
      <c r="C42" s="29" t="s">
        <v>149</v>
      </c>
      <c r="D42" s="62">
        <f t="shared" si="0"/>
        <v>4789.09</v>
      </c>
      <c r="E42" s="45">
        <f>VLOOKUP(A42,[2]גיליון1!$A:$F,6,0)</f>
        <v>299.31812500000001</v>
      </c>
      <c r="F42" s="55"/>
      <c r="G42" s="45">
        <f>VLOOKUP(A42,[2]גיליון1!$A:$G,7,0)</f>
        <v>4489.7718750000004</v>
      </c>
      <c r="H42" s="32">
        <v>43891</v>
      </c>
      <c r="I42" s="36">
        <v>43891</v>
      </c>
    </row>
    <row r="43" spans="1:9" ht="14.5" thickBot="1" x14ac:dyDescent="0.35">
      <c r="A43" s="10">
        <v>1191</v>
      </c>
      <c r="B43" s="11" t="s">
        <v>207</v>
      </c>
      <c r="C43" s="29" t="s">
        <v>22</v>
      </c>
      <c r="D43" s="62">
        <f t="shared" si="0"/>
        <v>5204.95</v>
      </c>
      <c r="E43" s="45">
        <f>VLOOKUP(A43,[2]גיליון1!$A:$F,6,0)</f>
        <v>325.30937499999999</v>
      </c>
      <c r="F43" s="55"/>
      <c r="G43" s="45">
        <f>VLOOKUP(A43,[2]גיליון1!$A:$G,7,0)</f>
        <v>4879.640625</v>
      </c>
      <c r="H43" s="32">
        <v>43525</v>
      </c>
      <c r="I43" s="36">
        <v>43525</v>
      </c>
    </row>
    <row r="44" spans="1:9" ht="14.5" thickBot="1" x14ac:dyDescent="0.35">
      <c r="A44" s="10">
        <v>1005</v>
      </c>
      <c r="B44" s="11" t="s">
        <v>200</v>
      </c>
      <c r="C44" s="29" t="s">
        <v>23</v>
      </c>
      <c r="D44" s="62">
        <f t="shared" si="0"/>
        <v>8370.69</v>
      </c>
      <c r="E44" s="45">
        <f>VLOOKUP(A44,[2]גיליון1!$A:$F,6,0)</f>
        <v>523.16812500000003</v>
      </c>
      <c r="F44" s="55"/>
      <c r="G44" s="45">
        <f>VLOOKUP(A44,[2]גיליון1!$A:$G,7,0)</f>
        <v>7847.5218750000004</v>
      </c>
      <c r="H44" s="32">
        <v>40148</v>
      </c>
      <c r="I44" s="36">
        <v>40148</v>
      </c>
    </row>
    <row r="45" spans="1:9" ht="14.5" thickBot="1" x14ac:dyDescent="0.35">
      <c r="A45" s="10">
        <v>1131</v>
      </c>
      <c r="B45" s="11" t="s">
        <v>206</v>
      </c>
      <c r="C45" s="29" t="s">
        <v>24</v>
      </c>
      <c r="D45" s="62">
        <f t="shared" si="0"/>
        <v>15954.71</v>
      </c>
      <c r="E45" s="45">
        <f>VLOOKUP(A45,[2]גיליון1!$A:$F,6,0)</f>
        <v>997.16937499999995</v>
      </c>
      <c r="F45" s="55"/>
      <c r="G45" s="45">
        <f>VLOOKUP(A45,[2]גיליון1!$A:$G,7,0)</f>
        <v>14957.540625</v>
      </c>
      <c r="H45" s="32">
        <v>41760</v>
      </c>
      <c r="I45" s="36">
        <v>41760</v>
      </c>
    </row>
    <row r="46" spans="1:9" ht="14.5" thickBot="1" x14ac:dyDescent="0.35">
      <c r="A46" s="10">
        <v>1159</v>
      </c>
      <c r="B46" s="11" t="s">
        <v>200</v>
      </c>
      <c r="C46" s="29" t="s">
        <v>25</v>
      </c>
      <c r="D46" s="62">
        <f t="shared" si="0"/>
        <v>4955.3500000000004</v>
      </c>
      <c r="E46" s="45">
        <f>VLOOKUP(A46,[2]גיליון1!$A:$F,6,0)</f>
        <v>309.70937500000002</v>
      </c>
      <c r="F46" s="55"/>
      <c r="G46" s="45">
        <f>VLOOKUP(A46,[2]גיליון1!$A:$G,7,0)</f>
        <v>4645.640625</v>
      </c>
      <c r="H46" s="32">
        <v>42767</v>
      </c>
      <c r="I46" s="36">
        <v>42767</v>
      </c>
    </row>
    <row r="47" spans="1:9" ht="14.5" thickBot="1" x14ac:dyDescent="0.35">
      <c r="A47" s="10">
        <v>1158</v>
      </c>
      <c r="B47" s="11" t="s">
        <v>201</v>
      </c>
      <c r="C47" s="29" t="s">
        <v>26</v>
      </c>
      <c r="D47" s="62">
        <f t="shared" si="0"/>
        <v>173.97999999999968</v>
      </c>
      <c r="E47" s="45">
        <f>VLOOKUP(A47,[2]גיליון1!$A:$F,6,0)</f>
        <v>173.98374999999999</v>
      </c>
      <c r="F47" s="55"/>
      <c r="G47" s="45">
        <f>VLOOKUP(A47,[2]גיליון1!$A:$G,7,0)</f>
        <v>-3.7500000003092282E-3</v>
      </c>
      <c r="H47" s="32">
        <v>42767</v>
      </c>
      <c r="I47" s="36">
        <v>42767</v>
      </c>
    </row>
    <row r="48" spans="1:9" ht="14.5" thickBot="1" x14ac:dyDescent="0.35">
      <c r="A48" s="10">
        <v>1271</v>
      </c>
      <c r="B48" s="11" t="s">
        <v>230</v>
      </c>
      <c r="C48" s="5" t="s">
        <v>214</v>
      </c>
      <c r="D48" s="62">
        <f t="shared" si="0"/>
        <v>330.62</v>
      </c>
      <c r="E48" s="45">
        <f>VLOOKUP(A48,[2]גיליון1!$A:$F,6,0)</f>
        <v>20.66375</v>
      </c>
      <c r="F48" s="55"/>
      <c r="G48" s="45">
        <f>VLOOKUP(A48,[2]גיליון1!$A:$G,7,0)</f>
        <v>309.95625000000001</v>
      </c>
      <c r="H48" s="32">
        <v>44958</v>
      </c>
      <c r="I48" s="36">
        <v>44958</v>
      </c>
    </row>
    <row r="49" spans="1:9" ht="14.5" thickBot="1" x14ac:dyDescent="0.35">
      <c r="A49" s="10">
        <v>1043</v>
      </c>
      <c r="B49" s="11" t="s">
        <v>200</v>
      </c>
      <c r="C49" s="29" t="s">
        <v>27</v>
      </c>
      <c r="D49" s="62">
        <f t="shared" si="0"/>
        <v>11710.29</v>
      </c>
      <c r="E49" s="45">
        <f>VLOOKUP(A49,[2]גיליון1!$A:$F,6,0)</f>
        <v>731.89312500000005</v>
      </c>
      <c r="F49" s="55"/>
      <c r="G49" s="45">
        <f>VLOOKUP(A49,[2]גיליון1!$A:$G,7,0)</f>
        <v>10978.396875</v>
      </c>
      <c r="H49" s="32">
        <v>40148</v>
      </c>
      <c r="I49" s="36">
        <v>40148</v>
      </c>
    </row>
    <row r="50" spans="1:9" ht="14.5" thickBot="1" x14ac:dyDescent="0.35">
      <c r="A50" s="10">
        <v>1325</v>
      </c>
      <c r="B50" s="11" t="s">
        <v>199</v>
      </c>
      <c r="C50" s="29" t="s">
        <v>293</v>
      </c>
      <c r="D50" s="62">
        <f t="shared" si="0"/>
        <v>1948.28</v>
      </c>
      <c r="E50" s="45">
        <f>VLOOKUP(A50,[2]גיליון1!$A:$F,6,0)</f>
        <v>121.7675</v>
      </c>
      <c r="F50" s="55"/>
      <c r="G50" s="45">
        <f>VLOOKUP(A50,[2]גיליון1!$A:$G,7,0)</f>
        <v>1826.5125</v>
      </c>
      <c r="H50" s="32"/>
      <c r="I50" s="36">
        <v>46054</v>
      </c>
    </row>
    <row r="51" spans="1:9" ht="14.5" thickBot="1" x14ac:dyDescent="0.35">
      <c r="A51" s="10">
        <v>1172</v>
      </c>
      <c r="B51" s="11" t="s">
        <v>202</v>
      </c>
      <c r="C51" s="29" t="s">
        <v>28</v>
      </c>
      <c r="D51" s="62">
        <f t="shared" si="0"/>
        <v>5368.18</v>
      </c>
      <c r="E51" s="45">
        <f>VLOOKUP(A51,[2]גיליון1!$A:$F,6,0)</f>
        <v>335.51125000000002</v>
      </c>
      <c r="F51" s="55"/>
      <c r="G51" s="45">
        <f>VLOOKUP(A51,[2]גיליון1!$A:$G,7,0)</f>
        <v>5032.6687500000007</v>
      </c>
      <c r="H51" s="32">
        <v>43132</v>
      </c>
      <c r="I51" s="36">
        <v>43132</v>
      </c>
    </row>
    <row r="52" spans="1:9" ht="14.5" thickBot="1" x14ac:dyDescent="0.35">
      <c r="A52" s="10">
        <v>1006</v>
      </c>
      <c r="B52" s="11" t="s">
        <v>200</v>
      </c>
      <c r="C52" s="29" t="s">
        <v>29</v>
      </c>
      <c r="D52" s="62">
        <f t="shared" si="0"/>
        <v>11929.18</v>
      </c>
      <c r="E52" s="45">
        <f>VLOOKUP(A52,[2]גיליון1!$A:$F,6,0)</f>
        <v>745.57375000000002</v>
      </c>
      <c r="F52" s="55"/>
      <c r="G52" s="45">
        <f>VLOOKUP(A52,[2]גיליון1!$A:$G,7,0)</f>
        <v>11183.606250000001</v>
      </c>
      <c r="H52" s="32">
        <v>40148</v>
      </c>
      <c r="I52" s="36">
        <v>40148</v>
      </c>
    </row>
    <row r="53" spans="1:9" ht="14.5" thickBot="1" x14ac:dyDescent="0.35">
      <c r="A53" s="10">
        <v>1178</v>
      </c>
      <c r="B53" s="11" t="s">
        <v>201</v>
      </c>
      <c r="C53" s="29" t="s">
        <v>30</v>
      </c>
      <c r="D53" s="62">
        <f t="shared" si="0"/>
        <v>8312.26</v>
      </c>
      <c r="E53" s="45">
        <f>VLOOKUP(A53,[2]גיליון1!$A:$F,6,0)</f>
        <v>519.51625000000001</v>
      </c>
      <c r="F53" s="55"/>
      <c r="G53" s="45">
        <f>VLOOKUP(A53,[2]גיליון1!$A:$G,7,0)</f>
        <v>7792.7437500000005</v>
      </c>
      <c r="H53" s="32">
        <v>43435</v>
      </c>
      <c r="I53" s="36">
        <v>43435</v>
      </c>
    </row>
    <row r="54" spans="1:9" ht="14.5" thickBot="1" x14ac:dyDescent="0.35">
      <c r="A54" s="10">
        <v>1007</v>
      </c>
      <c r="B54" s="11" t="s">
        <v>200</v>
      </c>
      <c r="C54" s="29" t="s">
        <v>31</v>
      </c>
      <c r="D54" s="62">
        <f t="shared" si="0"/>
        <v>4419.45</v>
      </c>
      <c r="E54" s="45">
        <f>VLOOKUP(A54,[2]גיליון1!$A:$F,6,0)</f>
        <v>276.21562499999999</v>
      </c>
      <c r="F54" s="55"/>
      <c r="G54" s="45">
        <f>VLOOKUP(A54,[2]גיליון1!$A:$G,7,0)</f>
        <v>4143.234375</v>
      </c>
      <c r="H54" s="32">
        <v>40179</v>
      </c>
      <c r="I54" s="36">
        <v>40179</v>
      </c>
    </row>
    <row r="55" spans="1:9" ht="14.5" thickBot="1" x14ac:dyDescent="0.35">
      <c r="A55" s="10">
        <v>1045</v>
      </c>
      <c r="B55" s="11" t="s">
        <v>203</v>
      </c>
      <c r="C55" s="29" t="s">
        <v>32</v>
      </c>
      <c r="D55" s="62">
        <f t="shared" si="0"/>
        <v>4625.24</v>
      </c>
      <c r="E55" s="45">
        <f>VLOOKUP(A55,[2]גיליון1!$A:$F,6,0)</f>
        <v>289.07749999999999</v>
      </c>
      <c r="F55" s="55"/>
      <c r="G55" s="45">
        <f>VLOOKUP(A55,[2]גיליון1!$A:$G,7,0)</f>
        <v>4336.1624999999995</v>
      </c>
      <c r="H55" s="32">
        <v>40238</v>
      </c>
      <c r="I55" s="36">
        <v>40238</v>
      </c>
    </row>
    <row r="56" spans="1:9" ht="14.5" thickBot="1" x14ac:dyDescent="0.35">
      <c r="A56" s="10">
        <v>1052</v>
      </c>
      <c r="B56" s="11" t="s">
        <v>200</v>
      </c>
      <c r="C56" s="29" t="s">
        <v>33</v>
      </c>
      <c r="D56" s="62">
        <f t="shared" si="0"/>
        <v>5334.92</v>
      </c>
      <c r="E56" s="45">
        <f>VLOOKUP(A56,[2]גיליון1!$A:$F,6,0)</f>
        <v>333.4325</v>
      </c>
      <c r="F56" s="55"/>
      <c r="G56" s="45">
        <f>VLOOKUP(A56,[2]גיליון1!$A:$G,7,0)</f>
        <v>5001.4875000000002</v>
      </c>
      <c r="H56" s="32">
        <v>42095</v>
      </c>
      <c r="I56" s="36">
        <v>42095</v>
      </c>
    </row>
    <row r="57" spans="1:9" ht="14.5" thickBot="1" x14ac:dyDescent="0.35">
      <c r="A57" s="10">
        <v>1304</v>
      </c>
      <c r="B57" s="11" t="s">
        <v>200</v>
      </c>
      <c r="C57" s="5" t="s">
        <v>253</v>
      </c>
      <c r="D57" s="62">
        <f t="shared" si="0"/>
        <v>882.12</v>
      </c>
      <c r="E57" s="45">
        <f>VLOOKUP(A57,[2]גיליון1!$A:$F,6,0)</f>
        <v>55.1325</v>
      </c>
      <c r="F57" s="55"/>
      <c r="G57" s="45">
        <f>VLOOKUP(A57,[2]גיליון1!$A:$G,7,0)</f>
        <v>826.98749999999995</v>
      </c>
      <c r="H57" s="32">
        <v>45323</v>
      </c>
      <c r="I57" s="36">
        <v>45323</v>
      </c>
    </row>
    <row r="58" spans="1:9" ht="14.5" thickBot="1" x14ac:dyDescent="0.35">
      <c r="A58" s="10">
        <v>1089</v>
      </c>
      <c r="B58" s="11" t="s">
        <v>200</v>
      </c>
      <c r="C58" s="29" t="s">
        <v>34</v>
      </c>
      <c r="D58" s="62">
        <f t="shared" si="0"/>
        <v>7759.11</v>
      </c>
      <c r="E58" s="45">
        <f>VLOOKUP(A58,[2]גיליון1!$A:$F,6,0)</f>
        <v>484.94437499999998</v>
      </c>
      <c r="F58" s="55"/>
      <c r="G58" s="45">
        <f>VLOOKUP(A58,[2]גיליון1!$A:$G,7,0)</f>
        <v>7274.1656249999996</v>
      </c>
      <c r="H58" s="32">
        <v>40909</v>
      </c>
      <c r="I58" s="36">
        <v>40909</v>
      </c>
    </row>
    <row r="59" spans="1:9" ht="14.5" thickBot="1" x14ac:dyDescent="0.35">
      <c r="A59" s="10">
        <v>1021</v>
      </c>
      <c r="B59" s="11" t="s">
        <v>203</v>
      </c>
      <c r="C59" s="29" t="s">
        <v>35</v>
      </c>
      <c r="D59" s="62">
        <f t="shared" si="0"/>
        <v>10848.25</v>
      </c>
      <c r="E59" s="45">
        <f>VLOOKUP(A59,[2]גיליון1!$A:$F,6,0)</f>
        <v>678.015625</v>
      </c>
      <c r="F59" s="55"/>
      <c r="G59" s="45">
        <f>VLOOKUP(A59,[2]גיליון1!$A:$G,7,0)</f>
        <v>10170.234375</v>
      </c>
      <c r="H59" s="32">
        <v>40148</v>
      </c>
      <c r="I59" s="36">
        <v>40148</v>
      </c>
    </row>
    <row r="60" spans="1:9" ht="14.5" thickBot="1" x14ac:dyDescent="0.35">
      <c r="A60" s="10">
        <v>1196</v>
      </c>
      <c r="B60" s="11" t="s">
        <v>200</v>
      </c>
      <c r="C60" s="29" t="s">
        <v>150</v>
      </c>
      <c r="D60" s="62">
        <f t="shared" si="0"/>
        <v>4465.9799999999996</v>
      </c>
      <c r="E60" s="45">
        <f>VLOOKUP(A60,[2]גיליון1!$A:$F,6,0)</f>
        <v>279.12374999999997</v>
      </c>
      <c r="F60" s="55"/>
      <c r="G60" s="45">
        <f>VLOOKUP(A60,[2]גיליון1!$A:$G,7,0)</f>
        <v>4186.8562499999998</v>
      </c>
      <c r="H60" s="32">
        <v>43891</v>
      </c>
      <c r="I60" s="36">
        <v>43891</v>
      </c>
    </row>
    <row r="61" spans="1:9" ht="14.5" thickBot="1" x14ac:dyDescent="0.35">
      <c r="A61" s="10">
        <v>1118</v>
      </c>
      <c r="B61" s="11" t="s">
        <v>203</v>
      </c>
      <c r="C61" s="29" t="s">
        <v>36</v>
      </c>
      <c r="D61" s="62">
        <f t="shared" si="0"/>
        <v>4571.8999999999996</v>
      </c>
      <c r="E61" s="45">
        <f>VLOOKUP(A61,[2]גיליון1!$A:$F,6,0)</f>
        <v>285.74374999999998</v>
      </c>
      <c r="F61" s="55"/>
      <c r="G61" s="45">
        <f>VLOOKUP(A61,[2]גיליון1!$A:$G,7,0)</f>
        <v>4286.15625</v>
      </c>
      <c r="H61" s="32">
        <v>41730</v>
      </c>
      <c r="I61" s="36">
        <v>41730</v>
      </c>
    </row>
    <row r="62" spans="1:9" ht="14.5" thickBot="1" x14ac:dyDescent="0.35">
      <c r="A62" s="10">
        <v>1116</v>
      </c>
      <c r="B62" s="11" t="s">
        <v>203</v>
      </c>
      <c r="C62" s="29" t="s">
        <v>37</v>
      </c>
      <c r="D62" s="62">
        <f t="shared" si="0"/>
        <v>4263.16</v>
      </c>
      <c r="E62" s="45">
        <f>VLOOKUP(A62,[2]גיליון1!$A:$F,6,0)</f>
        <v>266.44749999999999</v>
      </c>
      <c r="F62" s="55"/>
      <c r="G62" s="45">
        <f>VLOOKUP(A62,[2]גיליון1!$A:$G,7,0)</f>
        <v>3996.7124999999996</v>
      </c>
      <c r="H62" s="32">
        <v>41730</v>
      </c>
      <c r="I62" s="36">
        <v>41730</v>
      </c>
    </row>
    <row r="63" spans="1:9" ht="14.5" thickBot="1" x14ac:dyDescent="0.35">
      <c r="A63" s="10">
        <v>1266</v>
      </c>
      <c r="B63" s="11" t="s">
        <v>204</v>
      </c>
      <c r="C63" s="5" t="s">
        <v>210</v>
      </c>
      <c r="D63" s="62">
        <f t="shared" si="0"/>
        <v>602.25</v>
      </c>
      <c r="E63" s="45">
        <f>VLOOKUP(A63,[2]גיליון1!$A:$F,6,0)</f>
        <v>37.640625</v>
      </c>
      <c r="F63" s="55"/>
      <c r="G63" s="45">
        <f>VLOOKUP(A63,[2]גיליון1!$A:$G,7,0)</f>
        <v>564.609375</v>
      </c>
      <c r="H63" s="32">
        <v>44958</v>
      </c>
      <c r="I63" s="36">
        <v>44958</v>
      </c>
    </row>
    <row r="64" spans="1:9" ht="14.5" thickBot="1" x14ac:dyDescent="0.35">
      <c r="A64" s="10">
        <v>1110</v>
      </c>
      <c r="B64" s="11" t="s">
        <v>205</v>
      </c>
      <c r="C64" s="29" t="s">
        <v>255</v>
      </c>
      <c r="D64" s="62">
        <f t="shared" si="0"/>
        <v>4246.49</v>
      </c>
      <c r="E64" s="45">
        <f>VLOOKUP(A64,[2]גיליון1!$A:$F,6,0)</f>
        <v>265.40562499999999</v>
      </c>
      <c r="F64" s="55"/>
      <c r="G64" s="45">
        <f>VLOOKUP(A64,[2]גיליון1!$A:$G,7,0)</f>
        <v>3981.0843749999999</v>
      </c>
      <c r="H64" s="32">
        <v>41306</v>
      </c>
      <c r="I64" s="36">
        <v>41306</v>
      </c>
    </row>
    <row r="65" spans="1:9" ht="14.5" thickBot="1" x14ac:dyDescent="0.35">
      <c r="A65" s="16">
        <v>1307</v>
      </c>
      <c r="B65" s="11" t="s">
        <v>200</v>
      </c>
      <c r="C65" s="40" t="s">
        <v>265</v>
      </c>
      <c r="D65" s="62">
        <f t="shared" si="0"/>
        <v>138.44999999999999</v>
      </c>
      <c r="E65" s="45">
        <f>VLOOKUP(A65,[2]גיליון1!$A:$F,6,0)</f>
        <v>8.6531249999999993</v>
      </c>
      <c r="F65" s="55"/>
      <c r="G65" s="45">
        <f>VLOOKUP(A65,[2]גיליון1!$A:$G,7,0)</f>
        <v>129.796875</v>
      </c>
      <c r="H65" s="32"/>
      <c r="I65" s="36">
        <v>45717</v>
      </c>
    </row>
    <row r="66" spans="1:9" ht="14.5" thickBot="1" x14ac:dyDescent="0.35">
      <c r="A66" s="10">
        <v>1051</v>
      </c>
      <c r="B66" s="11" t="s">
        <v>202</v>
      </c>
      <c r="C66" s="29" t="s">
        <v>38</v>
      </c>
      <c r="D66" s="62">
        <f t="shared" si="0"/>
        <v>21309.02</v>
      </c>
      <c r="E66" s="45">
        <f>VLOOKUP(A66,[2]גיליון1!$A:$F,6,0)</f>
        <v>1331.81375</v>
      </c>
      <c r="F66" s="55"/>
      <c r="G66" s="45">
        <f>VLOOKUP(A66,[2]גיליון1!$A:$G,7,0)</f>
        <v>19977.206249999999</v>
      </c>
      <c r="H66" s="32">
        <v>41730</v>
      </c>
      <c r="I66" s="36">
        <v>41730</v>
      </c>
    </row>
    <row r="67" spans="1:9" ht="14.5" thickBot="1" x14ac:dyDescent="0.35">
      <c r="A67" s="10">
        <v>1176</v>
      </c>
      <c r="B67" s="11" t="s">
        <v>203</v>
      </c>
      <c r="C67" s="29" t="s">
        <v>39</v>
      </c>
      <c r="D67" s="62">
        <f t="shared" si="0"/>
        <v>4646.09</v>
      </c>
      <c r="E67" s="45">
        <f>VLOOKUP(A67,[2]גיליון1!$A:$F,6,0)</f>
        <v>290.38062500000001</v>
      </c>
      <c r="F67" s="55"/>
      <c r="G67" s="45">
        <f>VLOOKUP(A67,[2]גיליון1!$A:$G,7,0)</f>
        <v>4355.7093750000004</v>
      </c>
      <c r="H67" s="32">
        <v>43132</v>
      </c>
      <c r="I67" s="36">
        <v>43132</v>
      </c>
    </row>
    <row r="68" spans="1:9" ht="14.5" thickBot="1" x14ac:dyDescent="0.35">
      <c r="A68" s="10">
        <v>1272</v>
      </c>
      <c r="B68" s="11" t="s">
        <v>202</v>
      </c>
      <c r="C68" s="5" t="s">
        <v>215</v>
      </c>
      <c r="D68" s="62">
        <f t="shared" si="0"/>
        <v>446.03</v>
      </c>
      <c r="E68" s="45">
        <f>VLOOKUP(A68,[2]גיליון1!$A:$F,6,0)</f>
        <v>27.876874999999998</v>
      </c>
      <c r="F68" s="55"/>
      <c r="G68" s="45">
        <f>VLOOKUP(A68,[2]גיליון1!$A:$G,7,0)</f>
        <v>418.15312499999999</v>
      </c>
      <c r="H68" s="32">
        <v>44958</v>
      </c>
      <c r="I68" s="36">
        <v>44958</v>
      </c>
    </row>
    <row r="69" spans="1:9" ht="14.5" thickBot="1" x14ac:dyDescent="0.35">
      <c r="A69" s="10">
        <v>1037</v>
      </c>
      <c r="B69" s="11" t="s">
        <v>199</v>
      </c>
      <c r="C69" s="29" t="s">
        <v>40</v>
      </c>
      <c r="D69" s="62">
        <f t="shared" ref="D69:D132" si="1">SUM(G69,E69)</f>
        <v>2088.2199999999998</v>
      </c>
      <c r="E69" s="45">
        <f>VLOOKUP(A69,[2]גיליון1!$A:$F,6,0)</f>
        <v>130.51374999999999</v>
      </c>
      <c r="F69" s="55"/>
      <c r="G69" s="45">
        <f>VLOOKUP(A69,[2]גיליון1!$A:$G,7,0)</f>
        <v>1957.7062499999997</v>
      </c>
      <c r="H69" s="32">
        <v>40148</v>
      </c>
      <c r="I69" s="36">
        <v>40148</v>
      </c>
    </row>
    <row r="70" spans="1:9" ht="14.5" thickBot="1" x14ac:dyDescent="0.35">
      <c r="A70" s="10">
        <v>1008</v>
      </c>
      <c r="B70" s="11" t="s">
        <v>200</v>
      </c>
      <c r="C70" s="29" t="s">
        <v>41</v>
      </c>
      <c r="D70" s="62">
        <f t="shared" si="1"/>
        <v>4150.2299999999996</v>
      </c>
      <c r="E70" s="45">
        <f>VLOOKUP(A70,[2]גיליון1!$A:$F,6,0)</f>
        <v>259.38937499999997</v>
      </c>
      <c r="F70" s="55"/>
      <c r="G70" s="45">
        <f>VLOOKUP(A70,[2]גיליון1!$A:$G,7,0)</f>
        <v>3890.8406249999998</v>
      </c>
      <c r="H70" s="32">
        <v>40148</v>
      </c>
      <c r="I70" s="36">
        <v>40148</v>
      </c>
    </row>
    <row r="71" spans="1:9" ht="14.5" thickBot="1" x14ac:dyDescent="0.35">
      <c r="A71" s="10">
        <v>1334</v>
      </c>
      <c r="B71" s="11" t="s">
        <v>207</v>
      </c>
      <c r="C71" s="29" t="s">
        <v>302</v>
      </c>
      <c r="D71" s="62">
        <f t="shared" si="1"/>
        <v>10719.65</v>
      </c>
      <c r="E71" s="45">
        <f>VLOOKUP(A71,[2]גיליון1!$A:$F,6,0)</f>
        <v>669.97812499999998</v>
      </c>
      <c r="F71" s="55"/>
      <c r="G71" s="45">
        <f>VLOOKUP(A71,[2]גיליון1!$A:$G,7,0)</f>
        <v>10049.671875</v>
      </c>
      <c r="H71" s="32"/>
      <c r="I71" s="36">
        <v>46054</v>
      </c>
    </row>
    <row r="72" spans="1:9" ht="14.5" thickBot="1" x14ac:dyDescent="0.35">
      <c r="A72" s="16">
        <v>1312</v>
      </c>
      <c r="B72" s="11" t="s">
        <v>205</v>
      </c>
      <c r="C72" s="40" t="s">
        <v>270</v>
      </c>
      <c r="D72" s="62">
        <f t="shared" si="1"/>
        <v>977.79</v>
      </c>
      <c r="E72" s="45">
        <f>VLOOKUP(A72,[2]גיליון1!$A:$F,6,0)</f>
        <v>61.111874999999998</v>
      </c>
      <c r="F72" s="55"/>
      <c r="G72" s="45">
        <f>VLOOKUP(A72,[2]גיליון1!$A:$G,7,0)</f>
        <v>916.67812499999991</v>
      </c>
      <c r="H72" s="32"/>
      <c r="I72" s="36">
        <v>45717</v>
      </c>
    </row>
    <row r="73" spans="1:9" ht="14.5" thickBot="1" x14ac:dyDescent="0.35">
      <c r="A73" s="10">
        <v>1241</v>
      </c>
      <c r="B73" s="11" t="s">
        <v>199</v>
      </c>
      <c r="C73" s="5" t="s">
        <v>175</v>
      </c>
      <c r="D73" s="62">
        <f t="shared" si="1"/>
        <v>755.59</v>
      </c>
      <c r="E73" s="45">
        <f>VLOOKUP(A73,[2]גיליון1!$A:$F,6,0)</f>
        <v>47.224375000000002</v>
      </c>
      <c r="F73" s="55"/>
      <c r="G73" s="45">
        <f>VLOOKUP(A73,[2]גיליון1!$A:$G,7,0)</f>
        <v>708.36562500000002</v>
      </c>
      <c r="H73" s="32">
        <v>44270</v>
      </c>
      <c r="I73" s="36">
        <v>44270</v>
      </c>
    </row>
    <row r="74" spans="1:9" ht="14.5" thickBot="1" x14ac:dyDescent="0.35">
      <c r="A74" s="10">
        <v>1234</v>
      </c>
      <c r="B74" s="11" t="s">
        <v>197</v>
      </c>
      <c r="C74" s="5" t="s">
        <v>169</v>
      </c>
      <c r="D74" s="62">
        <f t="shared" si="1"/>
        <v>8974.09</v>
      </c>
      <c r="E74" s="45">
        <f>VLOOKUP(A74,[2]גיליון1!$A:$F,6,0)</f>
        <v>560.88062500000001</v>
      </c>
      <c r="F74" s="55"/>
      <c r="G74" s="45">
        <f>VLOOKUP(A74,[2]גיליון1!$A:$G,7,0)</f>
        <v>8413.2093750000004</v>
      </c>
      <c r="H74" s="32">
        <v>44270</v>
      </c>
      <c r="I74" s="36">
        <v>44270</v>
      </c>
    </row>
    <row r="75" spans="1:9" ht="14.5" thickBot="1" x14ac:dyDescent="0.35">
      <c r="A75" s="10">
        <v>1261</v>
      </c>
      <c r="B75" s="11" t="s">
        <v>197</v>
      </c>
      <c r="C75" s="5" t="s">
        <v>193</v>
      </c>
      <c r="D75" s="62">
        <f t="shared" si="1"/>
        <v>413.03</v>
      </c>
      <c r="E75" s="45">
        <f>VLOOKUP(A75,[2]גיליון1!$A:$F,6,0)</f>
        <v>25.814374999999998</v>
      </c>
      <c r="F75" s="55"/>
      <c r="G75" s="45">
        <f>VLOOKUP(A75,[2]גיליון1!$A:$G,7,0)</f>
        <v>387.21562499999999</v>
      </c>
      <c r="H75" s="32">
        <v>44593</v>
      </c>
      <c r="I75" s="36">
        <v>44593</v>
      </c>
    </row>
    <row r="76" spans="1:9" ht="14.5" thickBot="1" x14ac:dyDescent="0.35">
      <c r="A76" s="10">
        <v>1122</v>
      </c>
      <c r="B76" s="11" t="s">
        <v>203</v>
      </c>
      <c r="C76" s="29" t="s">
        <v>42</v>
      </c>
      <c r="D76" s="62">
        <f t="shared" si="1"/>
        <v>3955.64</v>
      </c>
      <c r="E76" s="45">
        <f>VLOOKUP(A76,[2]גיליון1!$A:$F,6,0)</f>
        <v>247.22749999999999</v>
      </c>
      <c r="F76" s="55"/>
      <c r="G76" s="45">
        <f>VLOOKUP(A76,[2]גיליון1!$A:$G,7,0)</f>
        <v>3708.4124999999999</v>
      </c>
      <c r="H76" s="32">
        <v>41730</v>
      </c>
      <c r="I76" s="36">
        <v>41730</v>
      </c>
    </row>
    <row r="77" spans="1:9" ht="14.5" thickBot="1" x14ac:dyDescent="0.35">
      <c r="A77" s="10">
        <v>1292</v>
      </c>
      <c r="B77" s="11" t="s">
        <v>199</v>
      </c>
      <c r="C77" s="5" t="s">
        <v>241</v>
      </c>
      <c r="D77" s="62">
        <f t="shared" si="1"/>
        <v>2466.89</v>
      </c>
      <c r="E77" s="45">
        <f>VLOOKUP(A77,[2]גיליון1!$A:$F,6,0)</f>
        <v>154.18062499999999</v>
      </c>
      <c r="F77" s="55"/>
      <c r="G77" s="45">
        <f>VLOOKUP(A77,[2]גיליון1!$A:$G,7,0)</f>
        <v>2312.7093749999999</v>
      </c>
      <c r="H77" s="32">
        <v>45323</v>
      </c>
      <c r="I77" s="36">
        <v>45323</v>
      </c>
    </row>
    <row r="78" spans="1:9" ht="14.5" thickBot="1" x14ac:dyDescent="0.35">
      <c r="A78" s="10">
        <v>1064</v>
      </c>
      <c r="B78" s="11" t="s">
        <v>205</v>
      </c>
      <c r="C78" s="29" t="s">
        <v>43</v>
      </c>
      <c r="D78" s="62">
        <f t="shared" si="1"/>
        <v>289197.57</v>
      </c>
      <c r="E78" s="45">
        <f>VLOOKUP(A78,[2]גיליון1!$A:$F,6,0)</f>
        <v>18074.848125</v>
      </c>
      <c r="F78" s="55"/>
      <c r="G78" s="45">
        <f>VLOOKUP(A78,[2]גיליון1!$A:$G,7,0)</f>
        <v>271122.72187499999</v>
      </c>
      <c r="H78" s="32">
        <v>40391</v>
      </c>
      <c r="I78" s="36">
        <v>40391</v>
      </c>
    </row>
    <row r="79" spans="1:9" ht="14.5" thickBot="1" x14ac:dyDescent="0.35">
      <c r="A79" s="10">
        <v>1217</v>
      </c>
      <c r="B79" s="11" t="s">
        <v>200</v>
      </c>
      <c r="C79" s="5" t="s">
        <v>155</v>
      </c>
      <c r="D79" s="62">
        <f t="shared" si="1"/>
        <v>36.040000000000049</v>
      </c>
      <c r="E79" s="45">
        <f>VLOOKUP(A79,[2]גיליון1!$A:$F,6,0)</f>
        <v>36.043125000000003</v>
      </c>
      <c r="F79" s="55"/>
      <c r="G79" s="45">
        <f>VLOOKUP(A79,[2]גיליון1!$A:$G,7,0)</f>
        <v>-3.1249999999545253E-3</v>
      </c>
      <c r="H79" s="32">
        <v>44270</v>
      </c>
      <c r="I79" s="36">
        <v>44270</v>
      </c>
    </row>
    <row r="80" spans="1:9" ht="14.5" thickBot="1" x14ac:dyDescent="0.35">
      <c r="A80" s="10">
        <v>1163</v>
      </c>
      <c r="B80" s="11" t="s">
        <v>202</v>
      </c>
      <c r="C80" s="29" t="s">
        <v>44</v>
      </c>
      <c r="D80" s="62">
        <f t="shared" si="1"/>
        <v>40.189999999999984</v>
      </c>
      <c r="E80" s="45">
        <f>VLOOKUP(A80,[2]גיליון1!$A:$F,6,0)</f>
        <v>40.190624999999997</v>
      </c>
      <c r="F80" s="55"/>
      <c r="G80" s="45">
        <f>VLOOKUP(A80,[2]גיליון1!$A:$G,7,0)</f>
        <v>-6.2500000001364242E-4</v>
      </c>
      <c r="H80" s="32">
        <v>42767</v>
      </c>
      <c r="I80" s="36">
        <v>42767</v>
      </c>
    </row>
    <row r="81" spans="1:9" ht="14.5" thickBot="1" x14ac:dyDescent="0.35">
      <c r="A81" s="10">
        <v>1265</v>
      </c>
      <c r="B81" s="11" t="s">
        <v>230</v>
      </c>
      <c r="C81" s="5" t="s">
        <v>209</v>
      </c>
      <c r="D81" s="62">
        <f t="shared" si="1"/>
        <v>6326.42</v>
      </c>
      <c r="E81" s="45">
        <f>VLOOKUP(A81,[2]גיליון1!$A:$F,6,0)</f>
        <v>395.40125</v>
      </c>
      <c r="F81" s="55"/>
      <c r="G81" s="45">
        <f>VLOOKUP(A81,[2]גיליון1!$A:$G,7,0)</f>
        <v>5931.0187500000002</v>
      </c>
      <c r="H81" s="32">
        <v>44958</v>
      </c>
      <c r="I81" s="36">
        <v>44958</v>
      </c>
    </row>
    <row r="82" spans="1:9" ht="14.5" thickBot="1" x14ac:dyDescent="0.35">
      <c r="A82" s="10">
        <v>1124</v>
      </c>
      <c r="B82" s="11" t="s">
        <v>203</v>
      </c>
      <c r="C82" s="29" t="s">
        <v>45</v>
      </c>
      <c r="D82" s="62">
        <f t="shared" si="1"/>
        <v>4541.7700000000004</v>
      </c>
      <c r="E82" s="45">
        <f>VLOOKUP(A82,[2]גיליון1!$A:$F,6,0)</f>
        <v>283.86062500000003</v>
      </c>
      <c r="F82" s="55"/>
      <c r="G82" s="45">
        <f>VLOOKUP(A82,[2]גיליון1!$A:$G,7,0)</f>
        <v>4257.9093750000002</v>
      </c>
      <c r="H82" s="32">
        <v>41730</v>
      </c>
      <c r="I82" s="36">
        <v>41730</v>
      </c>
    </row>
    <row r="83" spans="1:9" ht="14.5" thickBot="1" x14ac:dyDescent="0.35">
      <c r="A83" s="10">
        <v>1162</v>
      </c>
      <c r="B83" s="11" t="s">
        <v>203</v>
      </c>
      <c r="C83" s="29" t="s">
        <v>46</v>
      </c>
      <c r="D83" s="62">
        <f t="shared" si="1"/>
        <v>5522.92</v>
      </c>
      <c r="E83" s="45">
        <f>VLOOKUP(A83,[2]גיליון1!$A:$F,6,0)</f>
        <v>345.1825</v>
      </c>
      <c r="F83" s="55"/>
      <c r="G83" s="45">
        <f>VLOOKUP(A83,[2]גיליון1!$A:$G,7,0)</f>
        <v>5177.7375000000002</v>
      </c>
      <c r="H83" s="32">
        <v>42767</v>
      </c>
      <c r="I83" s="36">
        <v>42767</v>
      </c>
    </row>
    <row r="84" spans="1:9" ht="14.5" thickBot="1" x14ac:dyDescent="0.35">
      <c r="A84" s="10">
        <v>1323</v>
      </c>
      <c r="B84" s="11" t="s">
        <v>206</v>
      </c>
      <c r="C84" s="29" t="s">
        <v>291</v>
      </c>
      <c r="D84" s="62">
        <f t="shared" si="1"/>
        <v>3982.49</v>
      </c>
      <c r="E84" s="45">
        <f>VLOOKUP(A84,[2]גיליון1!$A:$F,6,0)</f>
        <v>248.90562499999999</v>
      </c>
      <c r="F84" s="55"/>
      <c r="G84" s="45">
        <f>VLOOKUP(A84,[2]גיליון1!$A:$G,7,0)</f>
        <v>3733.5843749999999</v>
      </c>
      <c r="H84" s="32"/>
      <c r="I84" s="36">
        <v>46054</v>
      </c>
    </row>
    <row r="85" spans="1:9" ht="14.5" thickBot="1" x14ac:dyDescent="0.35">
      <c r="A85" s="16">
        <v>1306</v>
      </c>
      <c r="B85" s="11" t="s">
        <v>204</v>
      </c>
      <c r="C85" s="40" t="s">
        <v>264</v>
      </c>
      <c r="D85" s="62">
        <f t="shared" si="1"/>
        <v>361.77</v>
      </c>
      <c r="E85" s="45">
        <f>VLOOKUP(A85,[2]גיליון1!$A:$F,6,0)</f>
        <v>22.610624999999999</v>
      </c>
      <c r="F85" s="55"/>
      <c r="G85" s="45">
        <f>VLOOKUP(A85,[2]גיליון1!$A:$G,7,0)</f>
        <v>339.15937499999995</v>
      </c>
      <c r="H85" s="32"/>
      <c r="I85" s="36">
        <v>45717</v>
      </c>
    </row>
    <row r="86" spans="1:9" ht="14.5" thickBot="1" x14ac:dyDescent="0.35">
      <c r="A86" s="10">
        <v>1160</v>
      </c>
      <c r="B86" s="11" t="s">
        <v>203</v>
      </c>
      <c r="C86" s="29" t="s">
        <v>48</v>
      </c>
      <c r="D86" s="62">
        <f t="shared" si="1"/>
        <v>4910.6899999999996</v>
      </c>
      <c r="E86" s="45">
        <f>VLOOKUP(A86,[2]גיליון1!$A:$F,6,0)</f>
        <v>306.91812499999997</v>
      </c>
      <c r="F86" s="55"/>
      <c r="G86" s="45">
        <f>VLOOKUP(A86,[2]גיליון1!$A:$G,7,0)</f>
        <v>4603.7718749999995</v>
      </c>
      <c r="H86" s="32">
        <v>42767</v>
      </c>
      <c r="I86" s="36">
        <v>42767</v>
      </c>
    </row>
    <row r="87" spans="1:9" ht="14.5" thickBot="1" x14ac:dyDescent="0.35">
      <c r="A87" s="10">
        <v>1251</v>
      </c>
      <c r="B87" s="11" t="s">
        <v>201</v>
      </c>
      <c r="C87" s="5" t="s">
        <v>186</v>
      </c>
      <c r="D87" s="62">
        <f t="shared" si="1"/>
        <v>5522.8</v>
      </c>
      <c r="E87" s="45">
        <f>VLOOKUP(A87,[2]גיליון1!$A:$F,6,0)</f>
        <v>345.17500000000001</v>
      </c>
      <c r="F87" s="55"/>
      <c r="G87" s="45">
        <f>VLOOKUP(A87,[2]גיליון1!$A:$G,7,0)</f>
        <v>5177.625</v>
      </c>
      <c r="H87" s="32">
        <v>44593</v>
      </c>
      <c r="I87" s="36">
        <v>44593</v>
      </c>
    </row>
    <row r="88" spans="1:9" ht="14.5" thickBot="1" x14ac:dyDescent="0.35">
      <c r="A88" s="10">
        <v>1142</v>
      </c>
      <c r="B88" s="11" t="s">
        <v>202</v>
      </c>
      <c r="C88" s="29" t="s">
        <v>49</v>
      </c>
      <c r="D88" s="62">
        <f t="shared" si="1"/>
        <v>18411.84</v>
      </c>
      <c r="E88" s="45">
        <f>VLOOKUP(A88,[2]גיליון1!$A:$F,6,0)</f>
        <v>1150.74</v>
      </c>
      <c r="F88" s="55"/>
      <c r="G88" s="45">
        <f>VLOOKUP(A88,[2]גיליון1!$A:$G,7,0)</f>
        <v>17261.099999999999</v>
      </c>
      <c r="H88" s="32">
        <v>42095</v>
      </c>
      <c r="I88" s="36">
        <v>42095</v>
      </c>
    </row>
    <row r="89" spans="1:9" ht="14.5" thickBot="1" x14ac:dyDescent="0.35">
      <c r="A89" s="10">
        <v>1147</v>
      </c>
      <c r="B89" s="11" t="s">
        <v>201</v>
      </c>
      <c r="C89" s="29" t="s">
        <v>50</v>
      </c>
      <c r="D89" s="62">
        <f t="shared" si="1"/>
        <v>5362</v>
      </c>
      <c r="E89" s="45">
        <f>VLOOKUP(A89,[2]גיליון1!$A:$F,6,0)</f>
        <v>335.125</v>
      </c>
      <c r="F89" s="55"/>
      <c r="G89" s="45">
        <f>VLOOKUP(A89,[2]גיליון1!$A:$G,7,0)</f>
        <v>5026.875</v>
      </c>
      <c r="H89" s="32">
        <v>42248</v>
      </c>
      <c r="I89" s="36">
        <v>42248</v>
      </c>
    </row>
    <row r="90" spans="1:9" ht="14.5" thickBot="1" x14ac:dyDescent="0.35">
      <c r="A90" s="10">
        <v>1243</v>
      </c>
      <c r="B90" s="11" t="s">
        <v>205</v>
      </c>
      <c r="C90" s="5" t="s">
        <v>178</v>
      </c>
      <c r="D90" s="62">
        <f t="shared" si="1"/>
        <v>11235.07</v>
      </c>
      <c r="E90" s="45">
        <f>VLOOKUP(A90,[2]גיליון1!$A:$F,6,0)</f>
        <v>702.19187499999998</v>
      </c>
      <c r="F90" s="55"/>
      <c r="G90" s="45">
        <f>VLOOKUP(A90,[2]גיליון1!$A:$G,7,0)</f>
        <v>10532.878124999999</v>
      </c>
      <c r="H90" s="32">
        <v>44593</v>
      </c>
      <c r="I90" s="36">
        <v>44593</v>
      </c>
    </row>
    <row r="91" spans="1:9" ht="14.5" thickBot="1" x14ac:dyDescent="0.35">
      <c r="A91" s="10">
        <v>1211</v>
      </c>
      <c r="B91" s="11" t="s">
        <v>201</v>
      </c>
      <c r="C91" s="29" t="s">
        <v>140</v>
      </c>
      <c r="D91" s="62">
        <f t="shared" si="1"/>
        <v>5516.92</v>
      </c>
      <c r="E91" s="45">
        <f>VLOOKUP(A91,[2]גיליון1!$A:$F,6,0)</f>
        <v>344.8075</v>
      </c>
      <c r="F91" s="55"/>
      <c r="G91" s="45">
        <f>VLOOKUP(A91,[2]גיליון1!$A:$G,7,0)</f>
        <v>5172.1125000000002</v>
      </c>
      <c r="H91" s="32">
        <v>43891</v>
      </c>
      <c r="I91" s="36">
        <v>43891</v>
      </c>
    </row>
    <row r="92" spans="1:9" ht="14.5" thickBot="1" x14ac:dyDescent="0.35">
      <c r="A92" s="10">
        <v>1044</v>
      </c>
      <c r="B92" s="11" t="s">
        <v>205</v>
      </c>
      <c r="C92" s="29" t="s">
        <v>256</v>
      </c>
      <c r="D92" s="62">
        <f t="shared" si="1"/>
        <v>12515.34</v>
      </c>
      <c r="E92" s="45">
        <f>VLOOKUP(A92,[2]גיליון1!$A:$F,6,0)</f>
        <v>782.20875000000001</v>
      </c>
      <c r="F92" s="55"/>
      <c r="G92" s="45">
        <f>VLOOKUP(A92,[2]גיליון1!$A:$G,7,0)</f>
        <v>11733.13125</v>
      </c>
      <c r="H92" s="32">
        <v>40238</v>
      </c>
      <c r="I92" s="36">
        <v>40238</v>
      </c>
    </row>
    <row r="93" spans="1:9" ht="14.5" thickBot="1" x14ac:dyDescent="0.35">
      <c r="A93" s="16">
        <v>1310</v>
      </c>
      <c r="B93" s="11" t="s">
        <v>203</v>
      </c>
      <c r="C93" s="40" t="s">
        <v>268</v>
      </c>
      <c r="D93" s="62">
        <f t="shared" si="1"/>
        <v>37.69</v>
      </c>
      <c r="E93" s="45">
        <f>VLOOKUP(A93,[2]גיליון1!$A:$F,6,0)</f>
        <v>2.3556249999999999</v>
      </c>
      <c r="F93" s="55"/>
      <c r="G93" s="45">
        <f>VLOOKUP(A93,[2]גיליון1!$A:$G,7,0)</f>
        <v>35.334374999999994</v>
      </c>
      <c r="H93" s="32"/>
      <c r="I93" s="36">
        <v>45717</v>
      </c>
    </row>
    <row r="94" spans="1:9" ht="14.5" thickBot="1" x14ac:dyDescent="0.35">
      <c r="A94" s="10">
        <v>1298</v>
      </c>
      <c r="B94" s="11" t="s">
        <v>207</v>
      </c>
      <c r="C94" s="5" t="s">
        <v>247</v>
      </c>
      <c r="D94" s="62">
        <f t="shared" si="1"/>
        <v>704.57</v>
      </c>
      <c r="E94" s="45">
        <f>VLOOKUP(A94,[2]גיליון1!$A:$F,6,0)</f>
        <v>44.035625000000003</v>
      </c>
      <c r="F94" s="55"/>
      <c r="G94" s="45">
        <f>VLOOKUP(A94,[2]גיליון1!$A:$G,7,0)</f>
        <v>660.53437500000007</v>
      </c>
      <c r="H94" s="32">
        <v>45323</v>
      </c>
      <c r="I94" s="36">
        <v>45323</v>
      </c>
    </row>
    <row r="95" spans="1:9" ht="14.5" thickBot="1" x14ac:dyDescent="0.35">
      <c r="A95" s="10">
        <v>1136</v>
      </c>
      <c r="B95" s="11" t="s">
        <v>205</v>
      </c>
      <c r="C95" s="29" t="s">
        <v>51</v>
      </c>
      <c r="D95" s="62">
        <f t="shared" si="1"/>
        <v>2968.08</v>
      </c>
      <c r="E95" s="45">
        <f>VLOOKUP(A95,[2]גיליון1!$A:$F,6,0)</f>
        <v>185.505</v>
      </c>
      <c r="F95" s="55"/>
      <c r="G95" s="45">
        <f>VLOOKUP(A95,[2]גיליון1!$A:$G,7,0)</f>
        <v>2782.5749999999998</v>
      </c>
      <c r="H95" s="32">
        <v>42095</v>
      </c>
      <c r="I95" s="36">
        <v>42095</v>
      </c>
    </row>
    <row r="96" spans="1:9" ht="14.5" thickBot="1" x14ac:dyDescent="0.35">
      <c r="A96" s="10">
        <v>1235</v>
      </c>
      <c r="B96" s="11" t="s">
        <v>201</v>
      </c>
      <c r="C96" s="5" t="s">
        <v>170</v>
      </c>
      <c r="D96" s="62">
        <f t="shared" si="1"/>
        <v>139.95000000000039</v>
      </c>
      <c r="E96" s="45">
        <f>VLOOKUP(A96,[2]גיליון1!$A:$F,6,0)</f>
        <v>139.948125</v>
      </c>
      <c r="F96" s="55"/>
      <c r="G96" s="45">
        <f>VLOOKUP(A96,[2]גיליון1!$A:$G,7,0)</f>
        <v>1.8750000003819878E-3</v>
      </c>
      <c r="H96" s="32">
        <v>44270</v>
      </c>
      <c r="I96" s="36">
        <v>44270</v>
      </c>
    </row>
    <row r="97" spans="1:9" ht="14.5" thickBot="1" x14ac:dyDescent="0.35">
      <c r="A97" s="10">
        <v>1218</v>
      </c>
      <c r="B97" s="11" t="s">
        <v>200</v>
      </c>
      <c r="C97" s="5" t="s">
        <v>156</v>
      </c>
      <c r="D97" s="62">
        <f t="shared" si="1"/>
        <v>3604.38</v>
      </c>
      <c r="E97" s="45">
        <f>VLOOKUP(A97,[2]גיליון1!$A:$F,6,0)</f>
        <v>225.27375000000001</v>
      </c>
      <c r="F97" s="55"/>
      <c r="G97" s="45">
        <f>VLOOKUP(A97,[2]גיליון1!$A:$G,7,0)</f>
        <v>3379.1062500000003</v>
      </c>
      <c r="H97" s="32">
        <v>44270</v>
      </c>
      <c r="I97" s="36">
        <v>44270</v>
      </c>
    </row>
    <row r="98" spans="1:9" ht="14.5" thickBot="1" x14ac:dyDescent="0.35">
      <c r="A98" s="10">
        <v>1177</v>
      </c>
      <c r="B98" s="11" t="s">
        <v>203</v>
      </c>
      <c r="C98" s="29" t="s">
        <v>52</v>
      </c>
      <c r="D98" s="62">
        <f t="shared" si="1"/>
        <v>5274.74</v>
      </c>
      <c r="E98" s="45">
        <f>VLOOKUP(A98,[2]גיליון1!$A:$F,6,0)</f>
        <v>329.67124999999999</v>
      </c>
      <c r="F98" s="55"/>
      <c r="G98" s="45">
        <f>VLOOKUP(A98,[2]גיליון1!$A:$G,7,0)</f>
        <v>4945.0687499999995</v>
      </c>
      <c r="H98" s="32">
        <v>43132</v>
      </c>
      <c r="I98" s="36">
        <v>43132</v>
      </c>
    </row>
    <row r="99" spans="1:9" ht="14.5" thickBot="1" x14ac:dyDescent="0.35">
      <c r="A99" s="10">
        <v>1135</v>
      </c>
      <c r="B99" s="11" t="s">
        <v>205</v>
      </c>
      <c r="C99" s="29" t="s">
        <v>53</v>
      </c>
      <c r="D99" s="62">
        <f t="shared" si="1"/>
        <v>10194.01</v>
      </c>
      <c r="E99" s="45">
        <f>VLOOKUP(A99,[2]גיליון1!$A:$F,6,0)</f>
        <v>637.12562500000001</v>
      </c>
      <c r="F99" s="55"/>
      <c r="G99" s="45">
        <f>VLOOKUP(A99,[2]גיליון1!$A:$G,7,0)</f>
        <v>9556.8843749999996</v>
      </c>
      <c r="H99" s="32">
        <v>42095</v>
      </c>
      <c r="I99" s="36">
        <v>42095</v>
      </c>
    </row>
    <row r="100" spans="1:9" ht="14.5" thickBot="1" x14ac:dyDescent="0.35">
      <c r="A100" s="10">
        <v>1324</v>
      </c>
      <c r="B100" s="11" t="s">
        <v>199</v>
      </c>
      <c r="C100" s="29" t="s">
        <v>292</v>
      </c>
      <c r="D100" s="62">
        <f t="shared" si="1"/>
        <v>2469.9699999999998</v>
      </c>
      <c r="E100" s="45">
        <f>VLOOKUP(A100,[2]גיליון1!$A:$F,6,0)</f>
        <v>154.37312499999999</v>
      </c>
      <c r="F100" s="55"/>
      <c r="G100" s="45">
        <f>VLOOKUP(A100,[2]גיליון1!$A:$G,7,0)</f>
        <v>2315.5968749999997</v>
      </c>
      <c r="H100" s="32"/>
      <c r="I100" s="36">
        <v>46054</v>
      </c>
    </row>
    <row r="101" spans="1:9" ht="14.5" thickBot="1" x14ac:dyDescent="0.35">
      <c r="A101" s="10">
        <v>1250</v>
      </c>
      <c r="B101" s="11" t="s">
        <v>203</v>
      </c>
      <c r="C101" s="5" t="s">
        <v>185</v>
      </c>
      <c r="D101" s="62">
        <f t="shared" si="1"/>
        <v>4442.3</v>
      </c>
      <c r="E101" s="45">
        <f>VLOOKUP(A101,[2]גיליון1!$A:$F,6,0)</f>
        <v>277.64375000000001</v>
      </c>
      <c r="F101" s="55"/>
      <c r="G101" s="45">
        <f>VLOOKUP(A101,[2]גיליון1!$A:$G,7,0)</f>
        <v>4164.65625</v>
      </c>
      <c r="H101" s="32">
        <v>44593</v>
      </c>
      <c r="I101" s="36">
        <v>44593</v>
      </c>
    </row>
    <row r="102" spans="1:9" ht="14.5" thickBot="1" x14ac:dyDescent="0.35">
      <c r="A102" s="16">
        <v>1317</v>
      </c>
      <c r="B102" s="11" t="s">
        <v>203</v>
      </c>
      <c r="C102" s="38" t="s">
        <v>275</v>
      </c>
      <c r="D102" s="62">
        <f t="shared" si="1"/>
        <v>499.6</v>
      </c>
      <c r="E102" s="45">
        <f>VLOOKUP(A102,[2]גיליון1!$A:$F,6,0)</f>
        <v>31.225000000000001</v>
      </c>
      <c r="F102" s="55"/>
      <c r="G102" s="45">
        <f>VLOOKUP(A102,[2]גיליון1!$A:$G,7,0)</f>
        <v>468.375</v>
      </c>
      <c r="H102" s="32"/>
      <c r="I102" s="36">
        <v>45717</v>
      </c>
    </row>
    <row r="103" spans="1:9" ht="14.5" thickBot="1" x14ac:dyDescent="0.35">
      <c r="A103" s="10">
        <v>1327</v>
      </c>
      <c r="B103" s="11" t="s">
        <v>197</v>
      </c>
      <c r="C103" s="29" t="s">
        <v>295</v>
      </c>
      <c r="D103" s="62">
        <f t="shared" si="1"/>
        <v>4417.72</v>
      </c>
      <c r="E103" s="45">
        <f>VLOOKUP(A103,[2]גיליון1!$A:$F,6,0)</f>
        <v>276.10750000000002</v>
      </c>
      <c r="F103" s="55"/>
      <c r="G103" s="45">
        <f>VLOOKUP(A103,[2]גיליון1!$A:$G,7,0)</f>
        <v>4141.6125000000002</v>
      </c>
      <c r="H103" s="32"/>
      <c r="I103" s="36">
        <v>46054</v>
      </c>
    </row>
    <row r="104" spans="1:9" ht="14.5" thickBot="1" x14ac:dyDescent="0.35">
      <c r="A104" s="10">
        <v>1079</v>
      </c>
      <c r="B104" s="11" t="s">
        <v>203</v>
      </c>
      <c r="C104" s="29" t="s">
        <v>54</v>
      </c>
      <c r="D104" s="62">
        <f t="shared" si="1"/>
        <v>288.89999999999924</v>
      </c>
      <c r="E104" s="45">
        <f>VLOOKUP(A104,[2]גיליון1!$A:$F,6,0)</f>
        <v>288.90375</v>
      </c>
      <c r="F104" s="55"/>
      <c r="G104" s="45">
        <f>VLOOKUP(A104,[2]גיליון1!$A:$G,7,0)</f>
        <v>-3.7500000007639755E-3</v>
      </c>
      <c r="H104" s="32">
        <v>40909</v>
      </c>
      <c r="I104" s="36">
        <v>40909</v>
      </c>
    </row>
    <row r="105" spans="1:9" ht="14.5" thickBot="1" x14ac:dyDescent="0.35">
      <c r="A105" s="10">
        <v>1190</v>
      </c>
      <c r="B105" s="11" t="s">
        <v>207</v>
      </c>
      <c r="C105" s="29" t="s">
        <v>55</v>
      </c>
      <c r="D105" s="62">
        <f t="shared" si="1"/>
        <v>140.83000000000041</v>
      </c>
      <c r="E105" s="45">
        <f>VLOOKUP(A105,[2]גיליון1!$A:$F,6,0)</f>
        <v>140.83250000000001</v>
      </c>
      <c r="F105" s="55"/>
      <c r="G105" s="45">
        <f>VLOOKUP(A105,[2]גיליון1!$A:$G,7,0)</f>
        <v>-2.4999999995998223E-3</v>
      </c>
      <c r="H105" s="32">
        <v>43525</v>
      </c>
      <c r="I105" s="36">
        <v>43525</v>
      </c>
    </row>
    <row r="106" spans="1:9" ht="14.5" thickBot="1" x14ac:dyDescent="0.35">
      <c r="A106" s="10">
        <v>1212</v>
      </c>
      <c r="B106" s="11" t="s">
        <v>201</v>
      </c>
      <c r="C106" s="29" t="s">
        <v>139</v>
      </c>
      <c r="D106" s="62">
        <f t="shared" si="1"/>
        <v>2825.94</v>
      </c>
      <c r="E106" s="45">
        <f>VLOOKUP(A106,[2]גיליון1!$A:$F,6,0)</f>
        <v>176.62125</v>
      </c>
      <c r="F106" s="55"/>
      <c r="G106" s="45">
        <f>VLOOKUP(A106,[2]גיליון1!$A:$G,7,0)</f>
        <v>2649.3187499999999</v>
      </c>
      <c r="H106" s="32">
        <v>43891</v>
      </c>
      <c r="I106" s="36">
        <v>43891</v>
      </c>
    </row>
    <row r="107" spans="1:9" ht="14.5" thickBot="1" x14ac:dyDescent="0.35">
      <c r="A107" s="10">
        <v>1336</v>
      </c>
      <c r="B107" s="11" t="s">
        <v>197</v>
      </c>
      <c r="C107" s="29" t="s">
        <v>304</v>
      </c>
      <c r="D107" s="62">
        <f t="shared" si="1"/>
        <v>4561.72</v>
      </c>
      <c r="E107" s="45">
        <f>VLOOKUP(A107,[2]גיליון1!$A:$F,6,0)</f>
        <v>285.10750000000002</v>
      </c>
      <c r="F107" s="55"/>
      <c r="G107" s="45">
        <f>VLOOKUP(A107,[2]גיליון1!$A:$G,7,0)</f>
        <v>4276.6125000000002</v>
      </c>
      <c r="H107" s="32"/>
      <c r="I107" s="36">
        <v>46054</v>
      </c>
    </row>
    <row r="108" spans="1:9" ht="14.5" thickBot="1" x14ac:dyDescent="0.35">
      <c r="A108" s="10">
        <v>1174</v>
      </c>
      <c r="B108" s="11" t="s">
        <v>203</v>
      </c>
      <c r="C108" s="29" t="s">
        <v>56</v>
      </c>
      <c r="D108" s="62">
        <f t="shared" si="1"/>
        <v>4181.09</v>
      </c>
      <c r="E108" s="45">
        <f>VLOOKUP(A108,[2]גיליון1!$A:$F,6,0)</f>
        <v>261.31812500000001</v>
      </c>
      <c r="F108" s="55"/>
      <c r="G108" s="45">
        <f>VLOOKUP(A108,[2]גיליון1!$A:$G,7,0)</f>
        <v>3919.7718750000004</v>
      </c>
      <c r="H108" s="32">
        <v>43132</v>
      </c>
      <c r="I108" s="36">
        <v>43132</v>
      </c>
    </row>
    <row r="109" spans="1:9" ht="14.5" thickBot="1" x14ac:dyDescent="0.35">
      <c r="A109" s="10">
        <v>1258</v>
      </c>
      <c r="B109" s="11" t="s">
        <v>205</v>
      </c>
      <c r="C109" s="5" t="s">
        <v>190</v>
      </c>
      <c r="D109" s="62">
        <f t="shared" si="1"/>
        <v>413.01</v>
      </c>
      <c r="E109" s="45">
        <f>VLOOKUP(A109,[2]גיליון1!$A:$F,6,0)</f>
        <v>25.813124999999999</v>
      </c>
      <c r="F109" s="55"/>
      <c r="G109" s="45">
        <f>VLOOKUP(A109,[2]גיליון1!$A:$G,7,0)</f>
        <v>387.19687499999998</v>
      </c>
      <c r="H109" s="32">
        <v>44593</v>
      </c>
      <c r="I109" s="36">
        <v>44593</v>
      </c>
    </row>
    <row r="110" spans="1:9" ht="14.5" thickBot="1" x14ac:dyDescent="0.35">
      <c r="A110" s="10">
        <v>1246</v>
      </c>
      <c r="B110" s="11" t="s">
        <v>201</v>
      </c>
      <c r="C110" s="5" t="s">
        <v>181</v>
      </c>
      <c r="D110" s="62">
        <f t="shared" si="1"/>
        <v>100.8</v>
      </c>
      <c r="E110" s="45">
        <f>VLOOKUP(A110,[2]גיליון1!$A:$F,6,0)</f>
        <v>6.3</v>
      </c>
      <c r="F110" s="55"/>
      <c r="G110" s="45">
        <f>VLOOKUP(A110,[2]גיליון1!$A:$G,7,0)</f>
        <v>94.5</v>
      </c>
      <c r="H110" s="32">
        <v>44593</v>
      </c>
      <c r="I110" s="36">
        <v>44593</v>
      </c>
    </row>
    <row r="111" spans="1:9" ht="14.5" thickBot="1" x14ac:dyDescent="0.35">
      <c r="A111" s="16">
        <v>1313</v>
      </c>
      <c r="B111" s="11" t="s">
        <v>202</v>
      </c>
      <c r="C111" s="38" t="s">
        <v>271</v>
      </c>
      <c r="D111" s="62">
        <f t="shared" si="1"/>
        <v>5300.06</v>
      </c>
      <c r="E111" s="45">
        <f>VLOOKUP(A111,[2]גיליון1!$A:$F,6,0)</f>
        <v>331.25375000000003</v>
      </c>
      <c r="F111" s="55"/>
      <c r="G111" s="45">
        <f>VLOOKUP(A111,[2]גיליון1!$A:$G,7,0)</f>
        <v>4968.8062500000005</v>
      </c>
      <c r="H111" s="32"/>
      <c r="I111" s="36">
        <v>45717</v>
      </c>
    </row>
    <row r="112" spans="1:9" ht="14.5" thickBot="1" x14ac:dyDescent="0.35">
      <c r="A112" s="10">
        <v>1330</v>
      </c>
      <c r="B112" s="11" t="s">
        <v>204</v>
      </c>
      <c r="C112" s="29" t="s">
        <v>298</v>
      </c>
      <c r="D112" s="62">
        <f t="shared" si="1"/>
        <v>2287.92</v>
      </c>
      <c r="E112" s="45">
        <f>VLOOKUP(A112,[2]גיליון1!$A:$F,6,0)</f>
        <v>142.995</v>
      </c>
      <c r="F112" s="55"/>
      <c r="G112" s="45">
        <f>VLOOKUP(A112,[2]גיליון1!$A:$G,7,0)</f>
        <v>2144.9250000000002</v>
      </c>
      <c r="H112" s="32"/>
      <c r="I112" s="36">
        <v>46054</v>
      </c>
    </row>
    <row r="113" spans="1:9" ht="14.5" thickBot="1" x14ac:dyDescent="0.35">
      <c r="A113" s="16">
        <v>1318</v>
      </c>
      <c r="B113" s="11" t="s">
        <v>200</v>
      </c>
      <c r="C113" s="38" t="s">
        <v>276</v>
      </c>
      <c r="D113" s="62">
        <f t="shared" si="1"/>
        <v>724.39</v>
      </c>
      <c r="E113" s="45">
        <f>VLOOKUP(A113,[2]גיליון1!$A:$F,6,0)</f>
        <v>45.274374999999999</v>
      </c>
      <c r="F113" s="55"/>
      <c r="G113" s="45">
        <f>VLOOKUP(A113,[2]גיליון1!$A:$G,7,0)</f>
        <v>679.11562500000002</v>
      </c>
      <c r="H113" s="32"/>
      <c r="I113" s="36">
        <v>45717</v>
      </c>
    </row>
    <row r="114" spans="1:9" ht="14.5" thickBot="1" x14ac:dyDescent="0.35">
      <c r="A114" s="10">
        <v>1187</v>
      </c>
      <c r="B114" s="11" t="s">
        <v>199</v>
      </c>
      <c r="C114" s="29" t="s">
        <v>57</v>
      </c>
      <c r="D114" s="62">
        <f t="shared" si="1"/>
        <v>8.1100000000000172</v>
      </c>
      <c r="E114" s="45">
        <f>VLOOKUP(A114,[2]גיליון1!$A:$F,6,0)</f>
        <v>8.1125000000000007</v>
      </c>
      <c r="F114" s="55"/>
      <c r="G114" s="45">
        <f>VLOOKUP(A114,[2]גיליון1!$A:$G,7,0)</f>
        <v>-2.4999999999835154E-3</v>
      </c>
      <c r="H114" s="32">
        <v>43525</v>
      </c>
      <c r="I114" s="36">
        <v>43525</v>
      </c>
    </row>
    <row r="115" spans="1:9" ht="14.5" thickBot="1" x14ac:dyDescent="0.35">
      <c r="A115" s="10">
        <v>1127</v>
      </c>
      <c r="B115" s="11" t="s">
        <v>200</v>
      </c>
      <c r="C115" s="29" t="s">
        <v>58</v>
      </c>
      <c r="D115" s="62">
        <f t="shared" si="1"/>
        <v>6021.73</v>
      </c>
      <c r="E115" s="45">
        <f>VLOOKUP(A115,[2]גיליון1!$A:$F,6,0)</f>
        <v>376.35812499999997</v>
      </c>
      <c r="F115" s="55"/>
      <c r="G115" s="45">
        <f>VLOOKUP(A115,[2]גיליון1!$A:$G,7,0)</f>
        <v>5645.3718749999998</v>
      </c>
      <c r="H115" s="32">
        <v>41730</v>
      </c>
      <c r="I115" s="36">
        <v>41730</v>
      </c>
    </row>
    <row r="116" spans="1:9" ht="14.5" thickBot="1" x14ac:dyDescent="0.35">
      <c r="A116" s="10">
        <v>1293</v>
      </c>
      <c r="B116" s="11" t="s">
        <v>207</v>
      </c>
      <c r="C116" s="5" t="s">
        <v>242</v>
      </c>
      <c r="D116" s="62">
        <f t="shared" si="1"/>
        <v>5678.16</v>
      </c>
      <c r="E116" s="45">
        <f>VLOOKUP(A116,[2]גיליון1!$A:$F,6,0)</f>
        <v>354.88499999999999</v>
      </c>
      <c r="F116" s="55"/>
      <c r="G116" s="45">
        <f>VLOOKUP(A116,[2]גיליון1!$A:$G,7,0)</f>
        <v>5323.2749999999996</v>
      </c>
      <c r="H116" s="32">
        <v>45323</v>
      </c>
      <c r="I116" s="36">
        <v>45323</v>
      </c>
    </row>
    <row r="117" spans="1:9" ht="14.5" thickBot="1" x14ac:dyDescent="0.35">
      <c r="A117" s="10">
        <v>1267</v>
      </c>
      <c r="B117" s="11" t="s">
        <v>205</v>
      </c>
      <c r="C117" s="5" t="s">
        <v>229</v>
      </c>
      <c r="D117" s="62">
        <f t="shared" si="1"/>
        <v>3343.92</v>
      </c>
      <c r="E117" s="45">
        <f>VLOOKUP(A117,[2]גיליון1!$A:$F,6,0)</f>
        <v>208.995</v>
      </c>
      <c r="F117" s="55"/>
      <c r="G117" s="45">
        <f>VLOOKUP(A117,[2]גיליון1!$A:$G,7,0)</f>
        <v>3134.9250000000002</v>
      </c>
      <c r="H117" s="32">
        <v>44958</v>
      </c>
      <c r="I117" s="36">
        <v>44958</v>
      </c>
    </row>
    <row r="118" spans="1:9" ht="14.5" thickBot="1" x14ac:dyDescent="0.35">
      <c r="A118" s="10">
        <v>1303</v>
      </c>
      <c r="B118" s="11" t="s">
        <v>205</v>
      </c>
      <c r="C118" s="5" t="s">
        <v>252</v>
      </c>
      <c r="D118" s="62">
        <f t="shared" si="1"/>
        <v>3726.01</v>
      </c>
      <c r="E118" s="45">
        <f>VLOOKUP(A118,[2]גיליון1!$A:$F,6,0)</f>
        <v>232.87562500000001</v>
      </c>
      <c r="F118" s="55"/>
      <c r="G118" s="45">
        <f>VLOOKUP(A118,[2]גיליון1!$A:$G,7,0)</f>
        <v>3493.1343750000001</v>
      </c>
      <c r="H118" s="32">
        <v>45323</v>
      </c>
      <c r="I118" s="36">
        <v>45323</v>
      </c>
    </row>
    <row r="119" spans="1:9" ht="14.5" thickBot="1" x14ac:dyDescent="0.35">
      <c r="A119" s="10">
        <v>1155</v>
      </c>
      <c r="B119" s="11" t="s">
        <v>205</v>
      </c>
      <c r="C119" s="29" t="s">
        <v>59</v>
      </c>
      <c r="D119" s="62">
        <f t="shared" si="1"/>
        <v>4709.54</v>
      </c>
      <c r="E119" s="45">
        <f>VLOOKUP(A119,[2]גיליון1!$A:$F,6,0)</f>
        <v>294.34625</v>
      </c>
      <c r="F119" s="55"/>
      <c r="G119" s="45">
        <f>VLOOKUP(A119,[2]גיליון1!$A:$G,7,0)</f>
        <v>4415.1937500000004</v>
      </c>
      <c r="H119" s="32">
        <v>42401</v>
      </c>
      <c r="I119" s="36">
        <v>42401</v>
      </c>
    </row>
    <row r="120" spans="1:9" ht="14.5" thickBot="1" x14ac:dyDescent="0.35">
      <c r="A120" s="10">
        <v>1035</v>
      </c>
      <c r="B120" s="11" t="s">
        <v>199</v>
      </c>
      <c r="C120" s="29" t="s">
        <v>60</v>
      </c>
      <c r="D120" s="62">
        <f t="shared" si="1"/>
        <v>2486.52</v>
      </c>
      <c r="E120" s="45">
        <f>VLOOKUP(A120,[2]גיליון1!$A:$F,6,0)</f>
        <v>155.4075</v>
      </c>
      <c r="F120" s="55"/>
      <c r="G120" s="45">
        <f>VLOOKUP(A120,[2]גיליון1!$A:$G,7,0)</f>
        <v>2331.1125000000002</v>
      </c>
      <c r="H120" s="32">
        <v>40148</v>
      </c>
      <c r="I120" s="36">
        <v>40148</v>
      </c>
    </row>
    <row r="121" spans="1:9" ht="14.5" thickBot="1" x14ac:dyDescent="0.35">
      <c r="A121" s="10">
        <v>1011</v>
      </c>
      <c r="B121" s="11" t="s">
        <v>205</v>
      </c>
      <c r="C121" s="29" t="s">
        <v>61</v>
      </c>
      <c r="D121" s="62">
        <f t="shared" si="1"/>
        <v>4722.8100000000004</v>
      </c>
      <c r="E121" s="45">
        <f>VLOOKUP(A121,[2]גיליון1!$A:$F,6,0)</f>
        <v>295.17562500000003</v>
      </c>
      <c r="F121" s="55"/>
      <c r="G121" s="45">
        <f>VLOOKUP(A121,[2]גיליון1!$A:$G,7,0)</f>
        <v>4427.6343750000005</v>
      </c>
      <c r="H121" s="32">
        <v>40148</v>
      </c>
      <c r="I121" s="36">
        <v>40148</v>
      </c>
    </row>
    <row r="122" spans="1:9" ht="14.5" thickBot="1" x14ac:dyDescent="0.35">
      <c r="A122" s="10">
        <v>1253</v>
      </c>
      <c r="B122" s="11" t="s">
        <v>204</v>
      </c>
      <c r="C122" s="5" t="s">
        <v>188</v>
      </c>
      <c r="D122" s="62">
        <f t="shared" si="1"/>
        <v>194.2</v>
      </c>
      <c r="E122" s="45">
        <f>VLOOKUP(A122,[2]גיליון1!$A:$F,6,0)</f>
        <v>12.137499999999999</v>
      </c>
      <c r="F122" s="55"/>
      <c r="G122" s="45">
        <f>VLOOKUP(A122,[2]גיליון1!$A:$G,7,0)</f>
        <v>182.0625</v>
      </c>
      <c r="H122" s="32">
        <v>44593</v>
      </c>
      <c r="I122" s="36">
        <v>44593</v>
      </c>
    </row>
    <row r="123" spans="1:9" ht="14.5" thickBot="1" x14ac:dyDescent="0.35">
      <c r="A123" s="10">
        <v>1100</v>
      </c>
      <c r="B123" s="11" t="s">
        <v>202</v>
      </c>
      <c r="C123" s="29" t="s">
        <v>62</v>
      </c>
      <c r="D123" s="62">
        <f t="shared" si="1"/>
        <v>1415.169999999998</v>
      </c>
      <c r="E123" s="45">
        <f>VLOOKUP(A123,[2]גיליון1!$A:$F,6,0)</f>
        <v>1415.1681249999999</v>
      </c>
      <c r="F123" s="55"/>
      <c r="G123" s="45">
        <f>VLOOKUP(A123,[2]גיליון1!$A:$G,7,0)</f>
        <v>1.874999998108251E-3</v>
      </c>
      <c r="H123" s="32">
        <v>41306</v>
      </c>
      <c r="I123" s="36">
        <v>41306</v>
      </c>
    </row>
    <row r="124" spans="1:9" ht="14.5" thickBot="1" x14ac:dyDescent="0.35">
      <c r="A124" s="10">
        <v>1229</v>
      </c>
      <c r="B124" s="11" t="s">
        <v>203</v>
      </c>
      <c r="C124" s="5" t="s">
        <v>166</v>
      </c>
      <c r="D124" s="62">
        <f t="shared" si="1"/>
        <v>5516.99</v>
      </c>
      <c r="E124" s="45">
        <f>VLOOKUP(A124,[2]גיליון1!$A:$F,6,0)</f>
        <v>344.81187499999999</v>
      </c>
      <c r="F124" s="55"/>
      <c r="G124" s="45">
        <f>VLOOKUP(A124,[2]גיליון1!$A:$G,7,0)</f>
        <v>5172.1781249999995</v>
      </c>
      <c r="H124" s="32">
        <v>44270</v>
      </c>
      <c r="I124" s="36">
        <v>44270</v>
      </c>
    </row>
    <row r="125" spans="1:9" ht="14.5" thickBot="1" x14ac:dyDescent="0.35">
      <c r="A125" s="10">
        <v>1209</v>
      </c>
      <c r="B125" s="11" t="s">
        <v>203</v>
      </c>
      <c r="C125" s="29" t="s">
        <v>141</v>
      </c>
      <c r="D125" s="62">
        <f t="shared" si="1"/>
        <v>6401.73</v>
      </c>
      <c r="E125" s="45">
        <f>VLOOKUP(A125,[2]גיליון1!$A:$F,6,0)</f>
        <v>400.10812499999997</v>
      </c>
      <c r="F125" s="55"/>
      <c r="G125" s="45">
        <f>VLOOKUP(A125,[2]גיליון1!$A:$G,7,0)</f>
        <v>6001.6218749999998</v>
      </c>
      <c r="H125" s="32">
        <v>43891</v>
      </c>
      <c r="I125" s="36">
        <v>43891</v>
      </c>
    </row>
    <row r="126" spans="1:9" ht="14.5" thickBot="1" x14ac:dyDescent="0.35">
      <c r="A126" s="10">
        <v>1299</v>
      </c>
      <c r="B126" s="11" t="s">
        <v>201</v>
      </c>
      <c r="C126" s="5" t="s">
        <v>248</v>
      </c>
      <c r="D126" s="62">
        <f t="shared" si="1"/>
        <v>3428.87</v>
      </c>
      <c r="E126" s="45">
        <f>VLOOKUP(A126,[2]גיליון1!$A:$F,6,0)</f>
        <v>214.30437499999999</v>
      </c>
      <c r="F126" s="55"/>
      <c r="G126" s="45">
        <f>VLOOKUP(A126,[2]גיליון1!$A:$G,7,0)</f>
        <v>3214.5656249999997</v>
      </c>
      <c r="H126" s="32">
        <v>45323</v>
      </c>
      <c r="I126" s="36">
        <v>45323</v>
      </c>
    </row>
    <row r="127" spans="1:9" ht="14.5" thickBot="1" x14ac:dyDescent="0.35">
      <c r="A127" s="10">
        <v>1335</v>
      </c>
      <c r="B127" s="11" t="s">
        <v>204</v>
      </c>
      <c r="C127" s="29" t="s">
        <v>303</v>
      </c>
      <c r="D127" s="62">
        <f t="shared" si="1"/>
        <v>1953.35</v>
      </c>
      <c r="E127" s="45">
        <f>VLOOKUP(A127,[2]גיליון1!$A:$F,6,0)</f>
        <v>122.08437499999999</v>
      </c>
      <c r="F127" s="55"/>
      <c r="G127" s="45">
        <f>VLOOKUP(A127,[2]גיליון1!$A:$G,7,0)</f>
        <v>1831.265625</v>
      </c>
      <c r="H127" s="32"/>
      <c r="I127" s="36">
        <v>46054</v>
      </c>
    </row>
    <row r="128" spans="1:9" ht="14.5" thickBot="1" x14ac:dyDescent="0.35">
      <c r="A128" s="16">
        <v>1314</v>
      </c>
      <c r="B128" s="11" t="s">
        <v>201</v>
      </c>
      <c r="C128" s="38" t="s">
        <v>272</v>
      </c>
      <c r="D128" s="62">
        <f t="shared" si="1"/>
        <v>3077.77</v>
      </c>
      <c r="E128" s="45">
        <f>VLOOKUP(A128,[2]גיליון1!$A:$F,6,0)</f>
        <v>192.360625</v>
      </c>
      <c r="F128" s="55"/>
      <c r="G128" s="45">
        <f>VLOOKUP(A128,[2]גיליון1!$A:$G,7,0)</f>
        <v>2885.4093750000002</v>
      </c>
      <c r="H128" s="32"/>
      <c r="I128" s="36">
        <v>45717</v>
      </c>
    </row>
    <row r="129" spans="1:9" ht="14.5" thickBot="1" x14ac:dyDescent="0.35">
      <c r="A129" s="10">
        <v>1157</v>
      </c>
      <c r="B129" s="11" t="s">
        <v>202</v>
      </c>
      <c r="C129" s="29" t="s">
        <v>63</v>
      </c>
      <c r="D129" s="62">
        <f t="shared" si="1"/>
        <v>5362.25</v>
      </c>
      <c r="E129" s="45">
        <f>VLOOKUP(A129,[2]גיליון1!$A:$F,6,0)</f>
        <v>335.140625</v>
      </c>
      <c r="F129" s="55"/>
      <c r="G129" s="45">
        <f>VLOOKUP(A129,[2]גיליון1!$A:$G,7,0)</f>
        <v>5027.109375</v>
      </c>
      <c r="H129" s="32">
        <v>42401</v>
      </c>
      <c r="I129" s="36">
        <v>42401</v>
      </c>
    </row>
    <row r="130" spans="1:9" ht="14.5" thickBot="1" x14ac:dyDescent="0.35">
      <c r="A130" s="10">
        <v>1216</v>
      </c>
      <c r="B130" s="11" t="s">
        <v>206</v>
      </c>
      <c r="C130" s="5" t="s">
        <v>154</v>
      </c>
      <c r="D130" s="62">
        <f t="shared" si="1"/>
        <v>10334.129999999999</v>
      </c>
      <c r="E130" s="45">
        <f>VLOOKUP(A130,[2]גיליון1!$A:$F,6,0)</f>
        <v>645.88312499999995</v>
      </c>
      <c r="F130" s="55"/>
      <c r="G130" s="45">
        <f>VLOOKUP(A130,[2]גיליון1!$A:$G,7,0)</f>
        <v>9688.2468749999989</v>
      </c>
      <c r="H130" s="32">
        <v>44270</v>
      </c>
      <c r="I130" s="36">
        <v>44270</v>
      </c>
    </row>
    <row r="131" spans="1:9" ht="14.5" thickBot="1" x14ac:dyDescent="0.35">
      <c r="A131" s="10">
        <v>1255</v>
      </c>
      <c r="B131" s="11" t="s">
        <v>203</v>
      </c>
      <c r="C131" s="5" t="s">
        <v>189</v>
      </c>
      <c r="D131" s="62">
        <f t="shared" si="1"/>
        <v>5064.25</v>
      </c>
      <c r="E131" s="45">
        <f>VLOOKUP(A131,[2]גיליון1!$A:$F,6,0)</f>
        <v>316.515625</v>
      </c>
      <c r="F131" s="55"/>
      <c r="G131" s="45">
        <f>VLOOKUP(A131,[2]גיליון1!$A:$G,7,0)</f>
        <v>4747.734375</v>
      </c>
      <c r="H131" s="32">
        <v>44593</v>
      </c>
      <c r="I131" s="36">
        <v>44593</v>
      </c>
    </row>
    <row r="132" spans="1:9" ht="14.5" thickBot="1" x14ac:dyDescent="0.35">
      <c r="A132" s="10">
        <v>1170</v>
      </c>
      <c r="B132" s="11" t="s">
        <v>207</v>
      </c>
      <c r="C132" s="29" t="s">
        <v>257</v>
      </c>
      <c r="D132" s="62">
        <f t="shared" si="1"/>
        <v>10045.56</v>
      </c>
      <c r="E132" s="45">
        <f>VLOOKUP(A132,[2]גיליון1!$A:$F,6,0)</f>
        <v>627.84749999999997</v>
      </c>
      <c r="F132" s="55"/>
      <c r="G132" s="45">
        <f>VLOOKUP(A132,[2]גיליון1!$A:$G,7,0)</f>
        <v>9417.7124999999996</v>
      </c>
      <c r="H132" s="32">
        <v>43132</v>
      </c>
      <c r="I132" s="36">
        <v>43132</v>
      </c>
    </row>
    <row r="133" spans="1:9" ht="14.5" thickBot="1" x14ac:dyDescent="0.35">
      <c r="A133" s="10">
        <v>1291</v>
      </c>
      <c r="B133" s="11" t="s">
        <v>206</v>
      </c>
      <c r="C133" s="5" t="s">
        <v>240</v>
      </c>
      <c r="D133" s="62">
        <f t="shared" ref="D133:D196" si="2">SUM(G133,E133)</f>
        <v>729.97</v>
      </c>
      <c r="E133" s="45">
        <f>VLOOKUP(A133,[2]גיליון1!$A:$F,6,0)</f>
        <v>45.623125000000002</v>
      </c>
      <c r="F133" s="55"/>
      <c r="G133" s="45">
        <f>VLOOKUP(A133,[2]גיליון1!$A:$G,7,0)</f>
        <v>684.34687500000007</v>
      </c>
      <c r="H133" s="32">
        <v>45323</v>
      </c>
      <c r="I133" s="36">
        <v>45323</v>
      </c>
    </row>
    <row r="134" spans="1:9" ht="14.5" thickBot="1" x14ac:dyDescent="0.35">
      <c r="A134" s="12">
        <v>1115</v>
      </c>
      <c r="B134" s="11" t="s">
        <v>200</v>
      </c>
      <c r="C134" s="29" t="s">
        <v>64</v>
      </c>
      <c r="D134" s="62">
        <f t="shared" si="2"/>
        <v>15794.62</v>
      </c>
      <c r="E134" s="45">
        <f>VLOOKUP(A134,[2]גיליון1!$A:$F,6,0)</f>
        <v>987.16375000000005</v>
      </c>
      <c r="F134" s="55"/>
      <c r="G134" s="45">
        <f>VLOOKUP(A134,[2]גיליון1!$A:$G,7,0)</f>
        <v>14807.456250000001</v>
      </c>
      <c r="H134" s="32">
        <v>41306</v>
      </c>
      <c r="I134" s="36">
        <v>41306</v>
      </c>
    </row>
    <row r="135" spans="1:9" ht="14.5" thickBot="1" x14ac:dyDescent="0.35">
      <c r="A135" s="12">
        <v>1061</v>
      </c>
      <c r="B135" s="11" t="s">
        <v>203</v>
      </c>
      <c r="C135" s="29" t="s">
        <v>65</v>
      </c>
      <c r="D135" s="62">
        <f t="shared" si="2"/>
        <v>5808.79</v>
      </c>
      <c r="E135" s="45">
        <f>VLOOKUP(A135,[2]גיליון1!$A:$F,6,0)</f>
        <v>363.049375</v>
      </c>
      <c r="F135" s="55"/>
      <c r="G135" s="45">
        <f>VLOOKUP(A135,[2]גיליון1!$A:$G,7,0)</f>
        <v>5445.7406250000004</v>
      </c>
      <c r="H135" s="32">
        <v>40391</v>
      </c>
      <c r="I135" s="36">
        <v>40391</v>
      </c>
    </row>
    <row r="136" spans="1:9" ht="14.5" thickBot="1" x14ac:dyDescent="0.35">
      <c r="A136" s="12">
        <v>1238</v>
      </c>
      <c r="B136" s="11" t="s">
        <v>202</v>
      </c>
      <c r="C136" s="5" t="s">
        <v>173</v>
      </c>
      <c r="D136" s="62">
        <f t="shared" si="2"/>
        <v>6202.61</v>
      </c>
      <c r="E136" s="45">
        <f>VLOOKUP(A136,[2]גיליון1!$A:$F,6,0)</f>
        <v>387.66312499999998</v>
      </c>
      <c r="F136" s="55"/>
      <c r="G136" s="45">
        <f>VLOOKUP(A136,[2]גיליון1!$A:$G,7,0)</f>
        <v>5814.9468749999996</v>
      </c>
      <c r="H136" s="32">
        <v>44270</v>
      </c>
      <c r="I136" s="36">
        <v>44270</v>
      </c>
    </row>
    <row r="137" spans="1:9" ht="14.5" thickBot="1" x14ac:dyDescent="0.35">
      <c r="A137" s="12">
        <v>1273</v>
      </c>
      <c r="B137" s="11" t="s">
        <v>201</v>
      </c>
      <c r="C137" s="5" t="s">
        <v>216</v>
      </c>
      <c r="D137" s="62">
        <f t="shared" si="2"/>
        <v>2846.27</v>
      </c>
      <c r="E137" s="45">
        <f>VLOOKUP(A137,[2]גיליון1!$A:$F,6,0)</f>
        <v>177.891875</v>
      </c>
      <c r="F137" s="55"/>
      <c r="G137" s="45">
        <f>VLOOKUP(A137,[2]גיליון1!$A:$G,7,0)</f>
        <v>2668.3781250000002</v>
      </c>
      <c r="H137" s="32">
        <v>44958</v>
      </c>
      <c r="I137" s="36">
        <v>44958</v>
      </c>
    </row>
    <row r="138" spans="1:9" ht="14.5" thickBot="1" x14ac:dyDescent="0.35">
      <c r="A138" s="12">
        <v>1264</v>
      </c>
      <c r="B138" s="11" t="s">
        <v>205</v>
      </c>
      <c r="C138" s="5" t="s">
        <v>195</v>
      </c>
      <c r="D138" s="62">
        <f t="shared" si="2"/>
        <v>23106.29</v>
      </c>
      <c r="E138" s="45">
        <f>VLOOKUP(A138,[2]גיליון1!$A:$F,6,0)</f>
        <v>1444.1431250000001</v>
      </c>
      <c r="F138" s="55"/>
      <c r="G138" s="45">
        <f>VLOOKUP(A138,[2]גיליון1!$A:$G,7,0)</f>
        <v>21662.146875000002</v>
      </c>
      <c r="H138" s="32">
        <v>44593</v>
      </c>
      <c r="I138" s="36">
        <v>44593</v>
      </c>
    </row>
    <row r="139" spans="1:9" ht="14.5" thickBot="1" x14ac:dyDescent="0.35">
      <c r="A139" s="12">
        <v>1072</v>
      </c>
      <c r="B139" s="11" t="s">
        <v>206</v>
      </c>
      <c r="C139" s="29" t="s">
        <v>66</v>
      </c>
      <c r="D139" s="62">
        <f t="shared" si="2"/>
        <v>12046.67</v>
      </c>
      <c r="E139" s="45">
        <f>VLOOKUP(A139,[2]גיליון1!$A:$F,6,0)</f>
        <v>752.916875</v>
      </c>
      <c r="F139" s="55"/>
      <c r="G139" s="45">
        <f>VLOOKUP(A139,[2]גיליון1!$A:$G,7,0)</f>
        <v>11293.753124999999</v>
      </c>
      <c r="H139" s="32">
        <v>40909</v>
      </c>
      <c r="I139" s="36">
        <v>40909</v>
      </c>
    </row>
    <row r="140" spans="1:9" ht="14.5" thickBot="1" x14ac:dyDescent="0.35">
      <c r="A140" s="12">
        <v>1194</v>
      </c>
      <c r="B140" s="11" t="s">
        <v>206</v>
      </c>
      <c r="C140" s="29" t="s">
        <v>152</v>
      </c>
      <c r="D140" s="62">
        <f t="shared" si="2"/>
        <v>21213.15</v>
      </c>
      <c r="E140" s="45">
        <f>VLOOKUP(A140,[2]גיליון1!$A:$F,6,0)</f>
        <v>1325.8218750000001</v>
      </c>
      <c r="F140" s="55"/>
      <c r="G140" s="45">
        <f>VLOOKUP(A140,[2]גיליון1!$A:$G,7,0)</f>
        <v>19887.328125</v>
      </c>
      <c r="H140" s="32">
        <v>43891</v>
      </c>
      <c r="I140" s="36">
        <v>43891</v>
      </c>
    </row>
    <row r="141" spans="1:9" ht="14.5" thickBot="1" x14ac:dyDescent="0.35">
      <c r="A141" s="12">
        <v>1223</v>
      </c>
      <c r="B141" s="11" t="s">
        <v>204</v>
      </c>
      <c r="C141" s="5" t="s">
        <v>160</v>
      </c>
      <c r="D141" s="62">
        <f t="shared" si="2"/>
        <v>3061.98</v>
      </c>
      <c r="E141" s="45">
        <f>VLOOKUP(A141,[2]גיליון1!$A:$F,6,0)</f>
        <v>191.37375</v>
      </c>
      <c r="F141" s="55"/>
      <c r="G141" s="45">
        <f>VLOOKUP(A141,[2]גיליון1!$A:$G,7,0)</f>
        <v>2870.6062499999998</v>
      </c>
      <c r="H141" s="32">
        <v>44270</v>
      </c>
      <c r="I141" s="36">
        <v>44270</v>
      </c>
    </row>
    <row r="142" spans="1:9" ht="14.5" thickBot="1" x14ac:dyDescent="0.35">
      <c r="A142" s="12">
        <v>1274</v>
      </c>
      <c r="B142" s="11" t="s">
        <v>200</v>
      </c>
      <c r="C142" s="5" t="s">
        <v>217</v>
      </c>
      <c r="D142" s="62">
        <f t="shared" si="2"/>
        <v>3610.15</v>
      </c>
      <c r="E142" s="45">
        <f>VLOOKUP(A142,[2]גיליון1!$A:$F,6,0)</f>
        <v>225.63437500000001</v>
      </c>
      <c r="F142" s="55"/>
      <c r="G142" s="45">
        <f>VLOOKUP(A142,[2]גיליון1!$A:$G,7,0)</f>
        <v>3384.515625</v>
      </c>
      <c r="H142" s="32">
        <v>44958</v>
      </c>
      <c r="I142" s="36">
        <v>44958</v>
      </c>
    </row>
    <row r="143" spans="1:9" ht="14.5" thickBot="1" x14ac:dyDescent="0.35">
      <c r="A143" s="12">
        <v>1082</v>
      </c>
      <c r="B143" s="11" t="s">
        <v>203</v>
      </c>
      <c r="C143" s="29" t="s">
        <v>67</v>
      </c>
      <c r="D143" s="62">
        <f t="shared" si="2"/>
        <v>19369.28</v>
      </c>
      <c r="E143" s="45">
        <f>VLOOKUP(A143,[2]גיליון1!$A:$F,6,0)</f>
        <v>1210.58</v>
      </c>
      <c r="F143" s="55"/>
      <c r="G143" s="45">
        <f>VLOOKUP(A143,[2]גיליון1!$A:$G,7,0)</f>
        <v>18158.699999999997</v>
      </c>
      <c r="H143" s="32">
        <v>40909</v>
      </c>
      <c r="I143" s="36">
        <v>40909</v>
      </c>
    </row>
    <row r="144" spans="1:9" ht="14.5" thickBot="1" x14ac:dyDescent="0.35">
      <c r="A144" s="12">
        <v>1201</v>
      </c>
      <c r="B144" s="11" t="s">
        <v>204</v>
      </c>
      <c r="C144" s="29" t="s">
        <v>147</v>
      </c>
      <c r="D144" s="62">
        <f t="shared" si="2"/>
        <v>7.4799999999999889</v>
      </c>
      <c r="E144" s="45">
        <f>VLOOKUP(A144,[2]גיליון1!$A:$F,6,0)</f>
        <v>7.4837499999999997</v>
      </c>
      <c r="F144" s="55"/>
      <c r="G144" s="45">
        <f>VLOOKUP(A144,[2]גיליון1!$A:$G,7,0)</f>
        <v>-3.7500000000108002E-3</v>
      </c>
      <c r="H144" s="32">
        <v>43891</v>
      </c>
      <c r="I144" s="36">
        <v>43891</v>
      </c>
    </row>
    <row r="145" spans="1:9" ht="14.5" thickBot="1" x14ac:dyDescent="0.35">
      <c r="A145" s="12">
        <v>1050</v>
      </c>
      <c r="B145" s="11" t="s">
        <v>204</v>
      </c>
      <c r="C145" s="29" t="s">
        <v>68</v>
      </c>
      <c r="D145" s="62">
        <f t="shared" si="2"/>
        <v>3656.31</v>
      </c>
      <c r="E145" s="45">
        <f>VLOOKUP(A145,[2]גיליון1!$A:$F,6,0)</f>
        <v>228.519375</v>
      </c>
      <c r="F145" s="55"/>
      <c r="G145" s="45">
        <f>VLOOKUP(A145,[2]גיליון1!$A:$G,7,0)</f>
        <v>3427.7906250000001</v>
      </c>
      <c r="H145" s="32">
        <v>41730</v>
      </c>
      <c r="I145" s="36">
        <v>41730</v>
      </c>
    </row>
    <row r="146" spans="1:9" ht="14.5" thickBot="1" x14ac:dyDescent="0.35">
      <c r="A146" s="12">
        <v>1185</v>
      </c>
      <c r="B146" s="11" t="s">
        <v>205</v>
      </c>
      <c r="C146" s="41" t="s">
        <v>261</v>
      </c>
      <c r="D146" s="62">
        <f t="shared" si="2"/>
        <v>11424.92</v>
      </c>
      <c r="E146" s="45">
        <f>VLOOKUP(A146,[2]גיליון1!$A:$F,6,0)</f>
        <v>714.0575</v>
      </c>
      <c r="F146" s="55"/>
      <c r="G146" s="45">
        <f>VLOOKUP(A146,[2]גיליון1!$A:$G,7,0)</f>
        <v>10710.862499999999</v>
      </c>
      <c r="H146" s="32">
        <v>43525</v>
      </c>
      <c r="I146" s="36">
        <v>43525</v>
      </c>
    </row>
    <row r="147" spans="1:9" ht="14.5" thickBot="1" x14ac:dyDescent="0.35">
      <c r="A147" s="17">
        <v>1309</v>
      </c>
      <c r="B147" s="11" t="s">
        <v>204</v>
      </c>
      <c r="C147" s="40" t="s">
        <v>267</v>
      </c>
      <c r="D147" s="62">
        <f t="shared" si="2"/>
        <v>163.21</v>
      </c>
      <c r="E147" s="45">
        <f>VLOOKUP(A147,[2]גיליון1!$A:$F,6,0)</f>
        <v>10.200625</v>
      </c>
      <c r="F147" s="55"/>
      <c r="G147" s="45">
        <f>VLOOKUP(A147,[2]גיליון1!$A:$G,7,0)</f>
        <v>153.00937500000001</v>
      </c>
      <c r="H147" s="32"/>
      <c r="I147" s="36">
        <v>45717</v>
      </c>
    </row>
    <row r="148" spans="1:9" ht="14.5" thickBot="1" x14ac:dyDescent="0.35">
      <c r="A148" s="12">
        <v>1090</v>
      </c>
      <c r="B148" s="11" t="s">
        <v>199</v>
      </c>
      <c r="C148" s="29" t="s">
        <v>69</v>
      </c>
      <c r="D148" s="62">
        <f t="shared" si="2"/>
        <v>2693.95</v>
      </c>
      <c r="E148" s="45">
        <f>VLOOKUP(A148,[2]גיליון1!$A:$F,6,0)</f>
        <v>168.37187499999999</v>
      </c>
      <c r="F148" s="55"/>
      <c r="G148" s="45">
        <f>VLOOKUP(A148,[2]גיליון1!$A:$G,7,0)</f>
        <v>2525.578125</v>
      </c>
      <c r="H148" s="32">
        <v>40909</v>
      </c>
      <c r="I148" s="36">
        <v>40909</v>
      </c>
    </row>
    <row r="149" spans="1:9" ht="14.5" thickBot="1" x14ac:dyDescent="0.35">
      <c r="A149" s="12">
        <v>1230</v>
      </c>
      <c r="B149" s="11" t="s">
        <v>203</v>
      </c>
      <c r="C149" s="5" t="s">
        <v>167</v>
      </c>
      <c r="D149" s="62">
        <f t="shared" si="2"/>
        <v>1310.94</v>
      </c>
      <c r="E149" s="45">
        <f>VLOOKUP(A149,[2]גיליון1!$A:$F,6,0)</f>
        <v>81.933750000000003</v>
      </c>
      <c r="F149" s="55"/>
      <c r="G149" s="45">
        <f>VLOOKUP(A149,[2]גיליון1!$A:$G,7,0)</f>
        <v>1229.0062500000001</v>
      </c>
      <c r="H149" s="32">
        <v>44270</v>
      </c>
      <c r="I149" s="36">
        <v>44270</v>
      </c>
    </row>
    <row r="150" spans="1:9" ht="14.5" thickBot="1" x14ac:dyDescent="0.35">
      <c r="A150" s="12">
        <v>1297</v>
      </c>
      <c r="B150" s="11" t="s">
        <v>205</v>
      </c>
      <c r="C150" s="5" t="s">
        <v>246</v>
      </c>
      <c r="D150" s="62">
        <f t="shared" si="2"/>
        <v>3514.97</v>
      </c>
      <c r="E150" s="45">
        <f>VLOOKUP(A150,[2]גיליון1!$A:$F,6,0)</f>
        <v>219.68562499999999</v>
      </c>
      <c r="F150" s="55"/>
      <c r="G150" s="45">
        <f>VLOOKUP(A150,[2]גיליון1!$A:$G,7,0)</f>
        <v>3295.2843749999997</v>
      </c>
      <c r="H150" s="32">
        <v>45323</v>
      </c>
      <c r="I150" s="36">
        <v>45323</v>
      </c>
    </row>
    <row r="151" spans="1:9" ht="14.5" thickBot="1" x14ac:dyDescent="0.35">
      <c r="A151" s="12">
        <v>1137</v>
      </c>
      <c r="B151" s="11" t="s">
        <v>205</v>
      </c>
      <c r="C151" s="29" t="s">
        <v>70</v>
      </c>
      <c r="D151" s="62">
        <f t="shared" si="2"/>
        <v>2767.03</v>
      </c>
      <c r="E151" s="45">
        <f>VLOOKUP(A151,[2]גיליון1!$A:$F,6,0)</f>
        <v>172.93937500000001</v>
      </c>
      <c r="F151" s="55"/>
      <c r="G151" s="45">
        <f>VLOOKUP(A151,[2]גיליון1!$A:$G,7,0)</f>
        <v>2594.0906250000003</v>
      </c>
      <c r="H151" s="32">
        <v>42095</v>
      </c>
      <c r="I151" s="36">
        <v>42095</v>
      </c>
    </row>
    <row r="152" spans="1:9" ht="14.5" thickBot="1" x14ac:dyDescent="0.35">
      <c r="A152" s="12">
        <v>1120</v>
      </c>
      <c r="B152" s="11" t="s">
        <v>199</v>
      </c>
      <c r="C152" s="29" t="s">
        <v>71</v>
      </c>
      <c r="D152" s="62">
        <f t="shared" si="2"/>
        <v>6491.17</v>
      </c>
      <c r="E152" s="45">
        <f>VLOOKUP(A152,[2]גיליון1!$A:$F,6,0)</f>
        <v>405.698125</v>
      </c>
      <c r="F152" s="55"/>
      <c r="G152" s="45">
        <f>VLOOKUP(A152,[2]גיליון1!$A:$G,7,0)</f>
        <v>6085.4718750000002</v>
      </c>
      <c r="H152" s="32">
        <v>41730</v>
      </c>
      <c r="I152" s="36">
        <v>41730</v>
      </c>
    </row>
    <row r="153" spans="1:9" ht="14.5" thickBot="1" x14ac:dyDescent="0.35">
      <c r="A153" s="12">
        <v>1144</v>
      </c>
      <c r="B153" s="11" t="s">
        <v>200</v>
      </c>
      <c r="C153" s="29" t="s">
        <v>72</v>
      </c>
      <c r="D153" s="62">
        <f t="shared" si="2"/>
        <v>3467.74</v>
      </c>
      <c r="E153" s="45">
        <f>VLOOKUP(A153,[2]גיליון1!$A:$F,6,0)</f>
        <v>216.73374999999999</v>
      </c>
      <c r="F153" s="55"/>
      <c r="G153" s="45">
        <f>VLOOKUP(A153,[2]גיליון1!$A:$G,7,0)</f>
        <v>3251.0062499999999</v>
      </c>
      <c r="H153" s="32">
        <v>42095</v>
      </c>
      <c r="I153" s="36">
        <v>42095</v>
      </c>
    </row>
    <row r="154" spans="1:9" ht="14.5" thickBot="1" x14ac:dyDescent="0.35">
      <c r="A154" s="12">
        <v>1109</v>
      </c>
      <c r="B154" s="11" t="s">
        <v>203</v>
      </c>
      <c r="C154" s="29" t="s">
        <v>73</v>
      </c>
      <c r="D154" s="62">
        <f t="shared" si="2"/>
        <v>3695.47</v>
      </c>
      <c r="E154" s="45">
        <f>VLOOKUP(A154,[2]גיליון1!$A:$F,6,0)</f>
        <v>230.96687499999999</v>
      </c>
      <c r="F154" s="55"/>
      <c r="G154" s="45">
        <f>VLOOKUP(A154,[2]גיליון1!$A:$G,7,0)</f>
        <v>3464.5031249999997</v>
      </c>
      <c r="H154" s="32">
        <v>41306</v>
      </c>
      <c r="I154" s="36">
        <v>41306</v>
      </c>
    </row>
    <row r="155" spans="1:9" ht="14.5" thickBot="1" x14ac:dyDescent="0.35">
      <c r="A155" s="12">
        <v>1183</v>
      </c>
      <c r="B155" s="11" t="s">
        <v>205</v>
      </c>
      <c r="C155" s="29" t="s">
        <v>74</v>
      </c>
      <c r="D155" s="62">
        <f t="shared" si="2"/>
        <v>41937.5</v>
      </c>
      <c r="E155" s="45">
        <f>VLOOKUP(A155,[2]גיליון1!$A:$F,6,0)</f>
        <v>2621.09375</v>
      </c>
      <c r="F155" s="55"/>
      <c r="G155" s="45">
        <f>VLOOKUP(A155,[2]גיליון1!$A:$G,7,0)</f>
        <v>39316.40625</v>
      </c>
      <c r="H155" s="32">
        <v>43525</v>
      </c>
      <c r="I155" s="36">
        <v>43525</v>
      </c>
    </row>
    <row r="156" spans="1:9" ht="14.5" thickBot="1" x14ac:dyDescent="0.35">
      <c r="A156" s="12">
        <v>1302</v>
      </c>
      <c r="B156" s="11" t="s">
        <v>205</v>
      </c>
      <c r="C156" s="5" t="s">
        <v>251</v>
      </c>
      <c r="D156" s="62">
        <f t="shared" si="2"/>
        <v>968.39</v>
      </c>
      <c r="E156" s="45">
        <f>VLOOKUP(A156,[2]גיליון1!$A:$F,6,0)</f>
        <v>60.524374999999999</v>
      </c>
      <c r="F156" s="55"/>
      <c r="G156" s="45">
        <f>VLOOKUP(A156,[2]גיליון1!$A:$G,7,0)</f>
        <v>907.86562500000002</v>
      </c>
      <c r="H156" s="32">
        <v>45323</v>
      </c>
      <c r="I156" s="36">
        <v>45323</v>
      </c>
    </row>
    <row r="157" spans="1:9" ht="14.5" thickBot="1" x14ac:dyDescent="0.35">
      <c r="A157" s="12">
        <v>1225</v>
      </c>
      <c r="B157" s="11" t="s">
        <v>204</v>
      </c>
      <c r="C157" s="5" t="s">
        <v>162</v>
      </c>
      <c r="D157" s="62">
        <f t="shared" si="2"/>
        <v>2970.3</v>
      </c>
      <c r="E157" s="45">
        <f>VLOOKUP(A157,[2]גיליון1!$A:$F,6,0)</f>
        <v>185.64375000000001</v>
      </c>
      <c r="F157" s="55"/>
      <c r="G157" s="45">
        <f>VLOOKUP(A157,[2]גיליון1!$A:$G,7,0)</f>
        <v>2784.65625</v>
      </c>
      <c r="H157" s="32">
        <v>44270</v>
      </c>
      <c r="I157" s="36">
        <v>44270</v>
      </c>
    </row>
    <row r="158" spans="1:9" ht="14.5" thickBot="1" x14ac:dyDescent="0.35">
      <c r="A158" s="12">
        <v>1030</v>
      </c>
      <c r="B158" s="11" t="s">
        <v>201</v>
      </c>
      <c r="C158" s="29" t="s">
        <v>75</v>
      </c>
      <c r="D158" s="62">
        <f t="shared" si="2"/>
        <v>2958.99</v>
      </c>
      <c r="E158" s="45">
        <f>VLOOKUP(A158,[2]גיליון1!$A:$F,6,0)</f>
        <v>184.93687499999999</v>
      </c>
      <c r="F158" s="55"/>
      <c r="G158" s="45">
        <f>VLOOKUP(A158,[2]גיליון1!$A:$G,7,0)</f>
        <v>2774.0531249999999</v>
      </c>
      <c r="H158" s="32">
        <v>40148</v>
      </c>
      <c r="I158" s="36">
        <v>40148</v>
      </c>
    </row>
    <row r="159" spans="1:9" ht="14.5" thickBot="1" x14ac:dyDescent="0.35">
      <c r="A159" s="12">
        <v>1028</v>
      </c>
      <c r="B159" s="11" t="s">
        <v>201</v>
      </c>
      <c r="C159" s="29" t="s">
        <v>262</v>
      </c>
      <c r="D159" s="62">
        <f t="shared" si="2"/>
        <v>2966.21</v>
      </c>
      <c r="E159" s="45">
        <f>VLOOKUP(A159,[2]גיליון1!$A:$F,6,0)</f>
        <v>185.388125</v>
      </c>
      <c r="F159" s="55"/>
      <c r="G159" s="45">
        <f>VLOOKUP(A159,[2]גיליון1!$A:$G,7,0)</f>
        <v>2780.8218750000001</v>
      </c>
      <c r="H159" s="32">
        <v>40148</v>
      </c>
      <c r="I159" s="36">
        <v>40148</v>
      </c>
    </row>
    <row r="160" spans="1:9" ht="14.5" thickBot="1" x14ac:dyDescent="0.35">
      <c r="A160" s="10">
        <v>1213</v>
      </c>
      <c r="B160" s="11" t="s">
        <v>199</v>
      </c>
      <c r="C160" s="29" t="s">
        <v>138</v>
      </c>
      <c r="D160" s="62">
        <f t="shared" si="2"/>
        <v>27.120000000000019</v>
      </c>
      <c r="E160" s="45">
        <f>VLOOKUP(A160,[2]גיליון1!$A:$F,6,0)</f>
        <v>27.124375000000001</v>
      </c>
      <c r="F160" s="55"/>
      <c r="G160" s="45">
        <f>VLOOKUP(A160,[2]גיליון1!$A:$G,7,0)</f>
        <v>-4.3749999999818101E-3</v>
      </c>
      <c r="H160" s="32">
        <v>43891</v>
      </c>
      <c r="I160" s="36">
        <v>43891</v>
      </c>
    </row>
    <row r="161" spans="1:9" ht="14.5" thickBot="1" x14ac:dyDescent="0.35">
      <c r="A161" s="16">
        <v>1315</v>
      </c>
      <c r="B161" s="11" t="s">
        <v>203</v>
      </c>
      <c r="C161" s="38" t="s">
        <v>307</v>
      </c>
      <c r="D161" s="62">
        <f t="shared" si="2"/>
        <v>765.19</v>
      </c>
      <c r="E161" s="45">
        <f>VLOOKUP(A161,[2]גיליון1!$A:$F,6,0)</f>
        <v>47.824375000000003</v>
      </c>
      <c r="F161" s="55"/>
      <c r="G161" s="45">
        <f>VLOOKUP(A161,[2]גיליון1!$A:$G,7,0)</f>
        <v>717.36562500000002</v>
      </c>
      <c r="H161" s="32"/>
      <c r="I161" s="36">
        <v>45717</v>
      </c>
    </row>
    <row r="162" spans="1:9" ht="14.5" thickBot="1" x14ac:dyDescent="0.35">
      <c r="A162" s="10">
        <v>1077</v>
      </c>
      <c r="B162" s="11" t="s">
        <v>204</v>
      </c>
      <c r="C162" s="29" t="s">
        <v>76</v>
      </c>
      <c r="D162" s="62">
        <f t="shared" si="2"/>
        <v>2647.1</v>
      </c>
      <c r="E162" s="45">
        <f>VLOOKUP(A162,[2]גיליון1!$A:$F,6,0)</f>
        <v>165.44374999999999</v>
      </c>
      <c r="F162" s="55"/>
      <c r="G162" s="45">
        <f>VLOOKUP(A162,[2]גיליון1!$A:$G,7,0)</f>
        <v>2481.65625</v>
      </c>
      <c r="H162" s="32">
        <v>40909</v>
      </c>
      <c r="I162" s="36">
        <v>40909</v>
      </c>
    </row>
    <row r="163" spans="1:9" s="4" customFormat="1" ht="14.5" thickBot="1" x14ac:dyDescent="0.35">
      <c r="A163" s="10">
        <v>1075</v>
      </c>
      <c r="B163" s="11" t="s">
        <v>203</v>
      </c>
      <c r="C163" s="29" t="s">
        <v>77</v>
      </c>
      <c r="D163" s="62">
        <f t="shared" si="2"/>
        <v>5714.86</v>
      </c>
      <c r="E163" s="45">
        <f>VLOOKUP(A163,[2]גיליון1!$A:$F,6,0)</f>
        <v>357.17874999999998</v>
      </c>
      <c r="F163" s="55"/>
      <c r="G163" s="45">
        <f>VLOOKUP(A163,[2]גיליון1!$A:$G,7,0)</f>
        <v>5357.6812499999996</v>
      </c>
      <c r="H163" s="32">
        <v>40909</v>
      </c>
      <c r="I163" s="36">
        <v>40909</v>
      </c>
    </row>
    <row r="164" spans="1:9" ht="14.5" thickBot="1" x14ac:dyDescent="0.35">
      <c r="A164" s="10">
        <v>1275</v>
      </c>
      <c r="B164" s="11" t="s">
        <v>204</v>
      </c>
      <c r="C164" s="5" t="s">
        <v>218</v>
      </c>
      <c r="D164" s="62">
        <f t="shared" si="2"/>
        <v>310.33999999999997</v>
      </c>
      <c r="E164" s="45">
        <f>VLOOKUP(A164,[2]גיליון1!$A:$F,6,0)</f>
        <v>19.396249999999998</v>
      </c>
      <c r="F164" s="55"/>
      <c r="G164" s="45">
        <f>VLOOKUP(A164,[2]גיליון1!$A:$G,7,0)</f>
        <v>290.94374999999997</v>
      </c>
      <c r="H164" s="32">
        <v>44958</v>
      </c>
      <c r="I164" s="36">
        <v>44958</v>
      </c>
    </row>
    <row r="165" spans="1:9" ht="14.5" thickBot="1" x14ac:dyDescent="0.35">
      <c r="A165" s="10">
        <v>1068</v>
      </c>
      <c r="B165" s="11" t="s">
        <v>200</v>
      </c>
      <c r="C165" s="29" t="s">
        <v>78</v>
      </c>
      <c r="D165" s="62">
        <f t="shared" si="2"/>
        <v>40200.9</v>
      </c>
      <c r="E165" s="45">
        <f>VLOOKUP(A165,[2]גיליון1!$A:$F,6,0)</f>
        <v>2512.5562500000001</v>
      </c>
      <c r="F165" s="69"/>
      <c r="G165" s="45">
        <f>VLOOKUP(A165,[2]גיליון1!$A:$G,7,0)</f>
        <v>37688.34375</v>
      </c>
      <c r="H165" s="32">
        <v>40544</v>
      </c>
      <c r="I165" s="36">
        <v>40544</v>
      </c>
    </row>
    <row r="166" spans="1:9" ht="14.5" thickBot="1" x14ac:dyDescent="0.35">
      <c r="A166" s="16">
        <v>1308</v>
      </c>
      <c r="B166" s="11" t="s">
        <v>197</v>
      </c>
      <c r="C166" s="40" t="s">
        <v>266</v>
      </c>
      <c r="D166" s="62">
        <f t="shared" si="2"/>
        <v>5971.26</v>
      </c>
      <c r="E166" s="45">
        <f>VLOOKUP(A166,[2]גיליון1!$A:$F,6,0)</f>
        <v>373.20375000000001</v>
      </c>
      <c r="F166" s="55"/>
      <c r="G166" s="45">
        <f>VLOOKUP(A166,[2]גיליון1!$A:$G,7,0)</f>
        <v>5598.0562500000005</v>
      </c>
      <c r="H166" s="32"/>
      <c r="I166" s="36">
        <v>45717</v>
      </c>
    </row>
    <row r="167" spans="1:9" ht="14.5" thickBot="1" x14ac:dyDescent="0.35">
      <c r="A167" s="10">
        <v>1022</v>
      </c>
      <c r="B167" s="11" t="s">
        <v>203</v>
      </c>
      <c r="C167" s="29" t="s">
        <v>79</v>
      </c>
      <c r="D167" s="62">
        <f t="shared" si="2"/>
        <v>13109.14</v>
      </c>
      <c r="E167" s="45">
        <f>VLOOKUP(A167,[2]גיליון1!$A:$F,6,0)</f>
        <v>819.32124999999996</v>
      </c>
      <c r="F167" s="55"/>
      <c r="G167" s="45">
        <f>VLOOKUP(A167,[2]גיליון1!$A:$G,7,0)</f>
        <v>12289.818749999999</v>
      </c>
      <c r="H167" s="32">
        <v>40148</v>
      </c>
      <c r="I167" s="36">
        <v>40148</v>
      </c>
    </row>
    <row r="168" spans="1:9" ht="14.5" thickBot="1" x14ac:dyDescent="0.35">
      <c r="A168" s="10">
        <v>1276</v>
      </c>
      <c r="B168" s="11" t="s">
        <v>201</v>
      </c>
      <c r="C168" s="5" t="s">
        <v>219</v>
      </c>
      <c r="D168" s="62">
        <f t="shared" si="2"/>
        <v>3872.81</v>
      </c>
      <c r="E168" s="45">
        <f>VLOOKUP(A168,[2]גיליון1!$A:$F,6,0)</f>
        <v>242.050625</v>
      </c>
      <c r="F168" s="55"/>
      <c r="G168" s="45">
        <f>VLOOKUP(A168,[2]גיליון1!$A:$G,7,0)</f>
        <v>3630.7593750000001</v>
      </c>
      <c r="H168" s="32">
        <v>44958</v>
      </c>
      <c r="I168" s="36">
        <v>44958</v>
      </c>
    </row>
    <row r="169" spans="1:9" ht="14.5" thickBot="1" x14ac:dyDescent="0.35">
      <c r="A169" s="10">
        <v>1081</v>
      </c>
      <c r="B169" s="11" t="s">
        <v>205</v>
      </c>
      <c r="C169" s="29" t="s">
        <v>80</v>
      </c>
      <c r="D169" s="62">
        <f t="shared" si="2"/>
        <v>6885.98</v>
      </c>
      <c r="E169" s="45">
        <f>VLOOKUP(A169,[2]גיליון1!$A:$F,6,0)</f>
        <v>430.37374999999997</v>
      </c>
      <c r="F169" s="55"/>
      <c r="G169" s="45">
        <f>VLOOKUP(A169,[2]גיליון1!$A:$G,7,0)</f>
        <v>6455.6062499999998</v>
      </c>
      <c r="H169" s="32">
        <v>40909</v>
      </c>
      <c r="I169" s="36">
        <v>40909</v>
      </c>
    </row>
    <row r="170" spans="1:9" ht="14.5" thickBot="1" x14ac:dyDescent="0.35">
      <c r="A170" s="10">
        <v>1180</v>
      </c>
      <c r="B170" s="11" t="s">
        <v>200</v>
      </c>
      <c r="C170" s="29" t="s">
        <v>260</v>
      </c>
      <c r="D170" s="62">
        <f t="shared" si="2"/>
        <v>4242.9399999999996</v>
      </c>
      <c r="E170" s="45">
        <f>VLOOKUP(A170,[2]גיליון1!$A:$F,6,0)</f>
        <v>265.18374999999997</v>
      </c>
      <c r="F170" s="55"/>
      <c r="G170" s="45">
        <f>VLOOKUP(A170,[2]גיליון1!$A:$G,7,0)</f>
        <v>3977.7562499999995</v>
      </c>
      <c r="H170" s="32">
        <v>43525</v>
      </c>
      <c r="I170" s="36">
        <v>43525</v>
      </c>
    </row>
    <row r="171" spans="1:9" ht="14.5" thickBot="1" x14ac:dyDescent="0.35">
      <c r="A171" s="10">
        <v>1130</v>
      </c>
      <c r="B171" s="11" t="s">
        <v>200</v>
      </c>
      <c r="C171" s="29" t="s">
        <v>81</v>
      </c>
      <c r="D171" s="62">
        <f t="shared" si="2"/>
        <v>9088.6200000000008</v>
      </c>
      <c r="E171" s="45">
        <f>VLOOKUP(A171,[2]גיליון1!$A:$F,6,0)</f>
        <v>568.03875000000005</v>
      </c>
      <c r="F171" s="55"/>
      <c r="G171" s="45">
        <f>VLOOKUP(A171,[2]גיליון1!$A:$G,7,0)</f>
        <v>8520.5812500000011</v>
      </c>
      <c r="H171" s="32">
        <v>41730</v>
      </c>
      <c r="I171" s="36">
        <v>41730</v>
      </c>
    </row>
    <row r="172" spans="1:9" ht="14.5" thickBot="1" x14ac:dyDescent="0.35">
      <c r="A172" s="10">
        <v>1149</v>
      </c>
      <c r="B172" s="11" t="s">
        <v>204</v>
      </c>
      <c r="C172" s="29" t="s">
        <v>82</v>
      </c>
      <c r="D172" s="62">
        <f t="shared" si="2"/>
        <v>2950.75</v>
      </c>
      <c r="E172" s="45">
        <f>VLOOKUP(A172,[2]גיליון1!$A:$F,6,0)</f>
        <v>184.421875</v>
      </c>
      <c r="F172" s="55"/>
      <c r="G172" s="45">
        <f>VLOOKUP(A172,[2]גיליון1!$A:$G,7,0)</f>
        <v>2766.328125</v>
      </c>
      <c r="H172" s="32">
        <v>42401</v>
      </c>
      <c r="I172" s="36">
        <v>42401</v>
      </c>
    </row>
    <row r="173" spans="1:9" ht="14.5" thickBot="1" x14ac:dyDescent="0.35">
      <c r="A173" s="10">
        <v>1091</v>
      </c>
      <c r="B173" s="11" t="s">
        <v>197</v>
      </c>
      <c r="C173" s="29" t="s">
        <v>83</v>
      </c>
      <c r="D173" s="62">
        <f t="shared" si="2"/>
        <v>4982.13</v>
      </c>
      <c r="E173" s="45">
        <f>VLOOKUP(A173,[2]גיליון1!$A:$F,6,0)</f>
        <v>311.38312500000001</v>
      </c>
      <c r="F173" s="55"/>
      <c r="G173" s="45">
        <f>VLOOKUP(A173,[2]גיליון1!$A:$G,7,0)</f>
        <v>4670.7468749999998</v>
      </c>
      <c r="H173" s="32">
        <v>40909</v>
      </c>
      <c r="I173" s="36">
        <v>40909</v>
      </c>
    </row>
    <row r="174" spans="1:9" ht="14.5" thickBot="1" x14ac:dyDescent="0.35">
      <c r="A174" s="10">
        <v>1104</v>
      </c>
      <c r="B174" s="11" t="s">
        <v>199</v>
      </c>
      <c r="C174" s="29" t="s">
        <v>84</v>
      </c>
      <c r="D174" s="62">
        <f t="shared" si="2"/>
        <v>2810.66</v>
      </c>
      <c r="E174" s="45">
        <f>VLOOKUP(A174,[2]גיליון1!$A:$F,6,0)</f>
        <v>175.66624999999999</v>
      </c>
      <c r="F174" s="55"/>
      <c r="G174" s="45">
        <f>VLOOKUP(A174,[2]גיליון1!$A:$G,7,0)</f>
        <v>2634.9937499999996</v>
      </c>
      <c r="H174" s="32">
        <v>41306</v>
      </c>
      <c r="I174" s="36">
        <v>41306</v>
      </c>
    </row>
    <row r="175" spans="1:9" ht="14.5" thickBot="1" x14ac:dyDescent="0.35">
      <c r="A175" s="10">
        <v>1056</v>
      </c>
      <c r="B175" s="11" t="s">
        <v>202</v>
      </c>
      <c r="C175" s="29" t="s">
        <v>85</v>
      </c>
      <c r="D175" s="62">
        <f t="shared" si="2"/>
        <v>23922.39</v>
      </c>
      <c r="E175" s="45">
        <f>VLOOKUP(A175,[2]גיליון1!$A:$F,6,0)</f>
        <v>1495.149375</v>
      </c>
      <c r="F175" s="55"/>
      <c r="G175" s="45">
        <f>VLOOKUP(A175,[2]גיליון1!$A:$G,7,0)</f>
        <v>22427.240624999999</v>
      </c>
      <c r="H175" s="32">
        <v>40269</v>
      </c>
      <c r="I175" s="36">
        <v>40269</v>
      </c>
    </row>
    <row r="176" spans="1:9" ht="14.5" thickBot="1" x14ac:dyDescent="0.35">
      <c r="A176" s="10">
        <v>1071</v>
      </c>
      <c r="B176" s="11" t="s">
        <v>200</v>
      </c>
      <c r="C176" s="29" t="s">
        <v>86</v>
      </c>
      <c r="D176" s="62">
        <f t="shared" si="2"/>
        <v>29977.69</v>
      </c>
      <c r="E176" s="45">
        <f>VLOOKUP(A176,[2]גיליון1!$A:$F,6,0)</f>
        <v>1873.6056249999999</v>
      </c>
      <c r="F176" s="55"/>
      <c r="G176" s="45">
        <f>VLOOKUP(A176,[2]גיליון1!$A:$G,7,0)</f>
        <v>28104.084374999999</v>
      </c>
      <c r="H176" s="32">
        <v>40909</v>
      </c>
      <c r="I176" s="36">
        <v>40909</v>
      </c>
    </row>
    <row r="177" spans="1:9" ht="14.5" thickBot="1" x14ac:dyDescent="0.35">
      <c r="A177" s="10">
        <v>1208</v>
      </c>
      <c r="B177" s="11" t="s">
        <v>203</v>
      </c>
      <c r="C177" s="29" t="s">
        <v>142</v>
      </c>
      <c r="D177" s="62">
        <f t="shared" si="2"/>
        <v>4444.93</v>
      </c>
      <c r="E177" s="45">
        <f>VLOOKUP(A177,[2]גיליון1!$A:$F,6,0)</f>
        <v>277.80812500000002</v>
      </c>
      <c r="F177" s="55"/>
      <c r="G177" s="45">
        <f>VLOOKUP(A177,[2]גיליון1!$A:$G,7,0)</f>
        <v>4167.1218750000007</v>
      </c>
      <c r="H177" s="32">
        <v>43891</v>
      </c>
      <c r="I177" s="36">
        <v>43891</v>
      </c>
    </row>
    <row r="178" spans="1:9" ht="14.5" thickBot="1" x14ac:dyDescent="0.35">
      <c r="A178" s="10">
        <v>1301</v>
      </c>
      <c r="B178" s="11" t="s">
        <v>203</v>
      </c>
      <c r="C178" s="5" t="s">
        <v>250</v>
      </c>
      <c r="D178" s="62">
        <f t="shared" si="2"/>
        <v>4722.95</v>
      </c>
      <c r="E178" s="45">
        <f>VLOOKUP(A178,[2]גיליון1!$A:$F,6,0)</f>
        <v>295.18437499999999</v>
      </c>
      <c r="F178" s="55"/>
      <c r="G178" s="45">
        <f>VLOOKUP(A178,[2]גיליון1!$A:$G,7,0)</f>
        <v>4427.765625</v>
      </c>
      <c r="H178" s="32">
        <v>45323</v>
      </c>
      <c r="I178" s="36">
        <v>45323</v>
      </c>
    </row>
    <row r="179" spans="1:9" ht="14.5" thickBot="1" x14ac:dyDescent="0.35">
      <c r="A179" s="10">
        <v>1168</v>
      </c>
      <c r="B179" s="11" t="s">
        <v>205</v>
      </c>
      <c r="C179" s="29" t="s">
        <v>87</v>
      </c>
      <c r="D179" s="62">
        <f t="shared" si="2"/>
        <v>10099.33</v>
      </c>
      <c r="E179" s="45">
        <f>VLOOKUP(A179,[2]גיליון1!$A:$F,6,0)</f>
        <v>631.208125</v>
      </c>
      <c r="F179" s="55"/>
      <c r="G179" s="45">
        <f>VLOOKUP(A179,[2]גיליון1!$A:$G,7,0)</f>
        <v>9468.1218750000007</v>
      </c>
      <c r="H179" s="32">
        <v>43132</v>
      </c>
      <c r="I179" s="36">
        <v>43132</v>
      </c>
    </row>
    <row r="180" spans="1:9" ht="14.5" thickBot="1" x14ac:dyDescent="0.35">
      <c r="A180" s="10">
        <v>1138</v>
      </c>
      <c r="B180" s="11" t="s">
        <v>199</v>
      </c>
      <c r="C180" s="29" t="s">
        <v>88</v>
      </c>
      <c r="D180" s="62">
        <f t="shared" si="2"/>
        <v>2187.09</v>
      </c>
      <c r="E180" s="45">
        <f>VLOOKUP(A180,[2]גיליון1!$A:$F,6,0)</f>
        <v>136.69312500000001</v>
      </c>
      <c r="F180" s="55"/>
      <c r="G180" s="45">
        <f>VLOOKUP(A180,[2]גיליון1!$A:$G,7,0)</f>
        <v>2050.3968750000004</v>
      </c>
      <c r="H180" s="32">
        <v>42095</v>
      </c>
      <c r="I180" s="36">
        <v>42095</v>
      </c>
    </row>
    <row r="181" spans="1:9" ht="14.5" thickBot="1" x14ac:dyDescent="0.35">
      <c r="A181" s="10">
        <v>1247</v>
      </c>
      <c r="B181" s="11" t="s">
        <v>197</v>
      </c>
      <c r="C181" s="5" t="s">
        <v>182</v>
      </c>
      <c r="D181" s="62">
        <f t="shared" si="2"/>
        <v>11518.64</v>
      </c>
      <c r="E181" s="45">
        <f>VLOOKUP(A181,[2]גיליון1!$A:$F,6,0)</f>
        <v>719.91499999999996</v>
      </c>
      <c r="F181" s="55"/>
      <c r="G181" s="45">
        <f>VLOOKUP(A181,[2]גיליון1!$A:$G,7,0)</f>
        <v>10798.724999999999</v>
      </c>
      <c r="H181" s="32">
        <v>44593</v>
      </c>
      <c r="I181" s="36">
        <v>44593</v>
      </c>
    </row>
    <row r="182" spans="1:9" ht="14.5" thickBot="1" x14ac:dyDescent="0.35">
      <c r="A182" s="10">
        <v>1199</v>
      </c>
      <c r="B182" s="11" t="s">
        <v>205</v>
      </c>
      <c r="C182" s="29" t="s">
        <v>148</v>
      </c>
      <c r="D182" s="62">
        <f t="shared" si="2"/>
        <v>3420.87</v>
      </c>
      <c r="E182" s="45">
        <f>VLOOKUP(A182,[2]גיליון1!$A:$F,6,0)</f>
        <v>213.80437499999999</v>
      </c>
      <c r="F182" s="55"/>
      <c r="G182" s="45">
        <f>VLOOKUP(A182,[2]גיליון1!$A:$G,7,0)</f>
        <v>3207.0656249999997</v>
      </c>
      <c r="H182" s="32">
        <v>43891</v>
      </c>
      <c r="I182" s="36">
        <v>43891</v>
      </c>
    </row>
    <row r="183" spans="1:9" ht="14.5" thickBot="1" x14ac:dyDescent="0.35">
      <c r="A183" s="10">
        <v>1326</v>
      </c>
      <c r="B183" s="11" t="s">
        <v>205</v>
      </c>
      <c r="C183" s="29" t="s">
        <v>294</v>
      </c>
      <c r="D183" s="62">
        <f t="shared" si="2"/>
        <v>2324.67</v>
      </c>
      <c r="E183" s="45">
        <f>VLOOKUP(A183,[2]גיליון1!$A:$F,6,0)</f>
        <v>145.291875</v>
      </c>
      <c r="F183" s="55"/>
      <c r="G183" s="45">
        <f>VLOOKUP(A183,[2]גיליון1!$A:$G,7,0)</f>
        <v>2179.3781250000002</v>
      </c>
      <c r="H183" s="32"/>
      <c r="I183" s="36">
        <v>46054</v>
      </c>
    </row>
    <row r="184" spans="1:9" ht="14.5" thickBot="1" x14ac:dyDescent="0.35">
      <c r="A184" s="10">
        <v>1173</v>
      </c>
      <c r="B184" s="11" t="s">
        <v>205</v>
      </c>
      <c r="C184" s="29" t="s">
        <v>89</v>
      </c>
      <c r="D184" s="62">
        <f t="shared" si="2"/>
        <v>591529.81999999995</v>
      </c>
      <c r="E184" s="45">
        <f>VLOOKUP(A184,[2]גיליון1!$A:$F,6,0)</f>
        <v>36970.613749999997</v>
      </c>
      <c r="F184" s="55"/>
      <c r="G184" s="45">
        <f>VLOOKUP(A184,[2]גיליון1!$A:$G,7,0)</f>
        <v>554559.20624999993</v>
      </c>
      <c r="H184" s="32">
        <v>43132</v>
      </c>
      <c r="I184" s="36">
        <v>43132</v>
      </c>
    </row>
    <row r="185" spans="1:9" ht="14.5" thickBot="1" x14ac:dyDescent="0.35">
      <c r="A185" s="10">
        <v>1204</v>
      </c>
      <c r="B185" s="11" t="s">
        <v>204</v>
      </c>
      <c r="C185" s="29" t="s">
        <v>145</v>
      </c>
      <c r="D185" s="62">
        <f t="shared" si="2"/>
        <v>98073.93</v>
      </c>
      <c r="E185" s="45">
        <f>VLOOKUP(A185,[2]גיליון1!$A:$F,6,0)</f>
        <v>6129.6206249999996</v>
      </c>
      <c r="F185" s="55"/>
      <c r="G185" s="45">
        <f>VLOOKUP(A185,[2]גיליון1!$A:$G,7,0)</f>
        <v>91944.309374999997</v>
      </c>
      <c r="H185" s="32">
        <v>43891</v>
      </c>
      <c r="I185" s="36">
        <v>43891</v>
      </c>
    </row>
    <row r="186" spans="1:9" ht="14.5" thickBot="1" x14ac:dyDescent="0.35">
      <c r="A186" s="10">
        <v>1277</v>
      </c>
      <c r="B186" s="11" t="s">
        <v>202</v>
      </c>
      <c r="C186" s="5" t="s">
        <v>228</v>
      </c>
      <c r="D186" s="62">
        <f t="shared" si="2"/>
        <v>6119.75</v>
      </c>
      <c r="E186" s="45">
        <f>VLOOKUP(A186,[2]גיליון1!$A:$F,6,0)</f>
        <v>382.484375</v>
      </c>
      <c r="F186" s="55"/>
      <c r="G186" s="45">
        <f>VLOOKUP(A186,[2]גיליון1!$A:$G,7,0)</f>
        <v>5737.265625</v>
      </c>
      <c r="H186" s="32">
        <v>44958</v>
      </c>
      <c r="I186" s="36">
        <v>44958</v>
      </c>
    </row>
    <row r="187" spans="1:9" ht="14.5" thickBot="1" x14ac:dyDescent="0.35">
      <c r="A187" s="10">
        <v>1239</v>
      </c>
      <c r="B187" s="11" t="s">
        <v>199</v>
      </c>
      <c r="C187" s="5" t="s">
        <v>174</v>
      </c>
      <c r="D187" s="62">
        <f t="shared" si="2"/>
        <v>2682.49</v>
      </c>
      <c r="E187" s="45">
        <f>VLOOKUP(A187,[2]גיליון1!$A:$F,6,0)</f>
        <v>167.65562499999999</v>
      </c>
      <c r="F187" s="55"/>
      <c r="G187" s="45">
        <f>VLOOKUP(A187,[2]גיליון1!$A:$G,7,0)</f>
        <v>2514.8343749999999</v>
      </c>
      <c r="H187" s="32">
        <v>44270</v>
      </c>
      <c r="I187" s="36">
        <v>44270</v>
      </c>
    </row>
    <row r="188" spans="1:9" ht="14.5" thickBot="1" x14ac:dyDescent="0.35">
      <c r="A188" s="10">
        <v>1337</v>
      </c>
      <c r="B188" s="11" t="s">
        <v>200</v>
      </c>
      <c r="C188" s="29" t="s">
        <v>305</v>
      </c>
      <c r="D188" s="62">
        <f t="shared" si="2"/>
        <v>3139.54</v>
      </c>
      <c r="E188" s="45">
        <f>VLOOKUP(A188,[2]גיליון1!$A:$F,6,0)</f>
        <v>196.22125</v>
      </c>
      <c r="F188" s="55"/>
      <c r="G188" s="45">
        <f>VLOOKUP(A188,[2]גיליון1!$A:$G,7,0)</f>
        <v>2943.3187499999999</v>
      </c>
      <c r="H188" s="32"/>
      <c r="I188" s="36">
        <v>46054</v>
      </c>
    </row>
    <row r="189" spans="1:9" ht="14.5" thickBot="1" x14ac:dyDescent="0.35">
      <c r="A189" s="10">
        <v>1087</v>
      </c>
      <c r="B189" s="11" t="s">
        <v>199</v>
      </c>
      <c r="C189" s="29" t="s">
        <v>90</v>
      </c>
      <c r="D189" s="62">
        <f t="shared" si="2"/>
        <v>23184.19</v>
      </c>
      <c r="E189" s="45">
        <f>VLOOKUP(A189,[2]גיליון1!$A:$F,6,0)</f>
        <v>1449.0118749999999</v>
      </c>
      <c r="F189" s="55"/>
      <c r="G189" s="45">
        <f>VLOOKUP(A189,[2]גיליון1!$A:$G,7,0)</f>
        <v>21735.178124999999</v>
      </c>
      <c r="H189" s="32">
        <v>40909</v>
      </c>
      <c r="I189" s="36">
        <v>40909</v>
      </c>
    </row>
    <row r="190" spans="1:9" ht="14.5" thickBot="1" x14ac:dyDescent="0.35">
      <c r="A190" s="10">
        <v>1038</v>
      </c>
      <c r="B190" s="11" t="s">
        <v>203</v>
      </c>
      <c r="C190" s="29" t="s">
        <v>91</v>
      </c>
      <c r="D190" s="62">
        <f t="shared" si="2"/>
        <v>10872.67</v>
      </c>
      <c r="E190" s="45">
        <f>VLOOKUP(A190,[2]גיליון1!$A:$F,6,0)</f>
        <v>679.541875</v>
      </c>
      <c r="F190" s="55"/>
      <c r="G190" s="45">
        <f>VLOOKUP(A190,[2]גיליון1!$A:$G,7,0)</f>
        <v>10193.128124999999</v>
      </c>
      <c r="H190" s="32">
        <v>40148</v>
      </c>
      <c r="I190" s="36">
        <v>40148</v>
      </c>
    </row>
    <row r="191" spans="1:9" ht="14.5" thickBot="1" x14ac:dyDescent="0.35">
      <c r="A191" s="10">
        <v>1092</v>
      </c>
      <c r="B191" s="11" t="s">
        <v>199</v>
      </c>
      <c r="C191" s="29" t="s">
        <v>92</v>
      </c>
      <c r="D191" s="62">
        <f t="shared" si="2"/>
        <v>56022.71</v>
      </c>
      <c r="E191" s="45">
        <f>VLOOKUP(A191,[2]גיליון1!$A:$F,6,0)</f>
        <v>3501.4193749999999</v>
      </c>
      <c r="F191" s="55"/>
      <c r="G191" s="45">
        <f>VLOOKUP(A191,[2]גיליון1!$A:$G,7,0)</f>
        <v>52521.290625000001</v>
      </c>
      <c r="H191" s="32">
        <v>40909</v>
      </c>
      <c r="I191" s="36">
        <v>40909</v>
      </c>
    </row>
    <row r="192" spans="1:9" ht="14.5" thickBot="1" x14ac:dyDescent="0.35">
      <c r="A192" s="10">
        <v>1001</v>
      </c>
      <c r="B192" s="11" t="s">
        <v>206</v>
      </c>
      <c r="C192" s="29" t="s">
        <v>93</v>
      </c>
      <c r="D192" s="62">
        <f t="shared" si="2"/>
        <v>6143.97</v>
      </c>
      <c r="E192" s="45">
        <f>VLOOKUP(A192,[2]גיליון1!$A:$F,6,0)</f>
        <v>383.99812500000002</v>
      </c>
      <c r="F192" s="55"/>
      <c r="G192" s="45">
        <f>VLOOKUP(A192,[2]גיליון1!$A:$G,7,0)</f>
        <v>5759.9718750000002</v>
      </c>
      <c r="H192" s="32">
        <v>40148</v>
      </c>
      <c r="I192" s="36">
        <v>40148</v>
      </c>
    </row>
    <row r="193" spans="1:9" ht="14.5" thickBot="1" x14ac:dyDescent="0.35">
      <c r="A193" s="10">
        <v>1260</v>
      </c>
      <c r="B193" s="11" t="s">
        <v>204</v>
      </c>
      <c r="C193" s="5" t="s">
        <v>192</v>
      </c>
      <c r="D193" s="62">
        <f t="shared" si="2"/>
        <v>334.69</v>
      </c>
      <c r="E193" s="45">
        <f>VLOOKUP(A193,[2]גיליון1!$A:$F,6,0)</f>
        <v>20.918125</v>
      </c>
      <c r="F193" s="55"/>
      <c r="G193" s="45">
        <f>VLOOKUP(A193,[2]גיליון1!$A:$G,7,0)</f>
        <v>313.77187500000002</v>
      </c>
      <c r="H193" s="32">
        <v>44593</v>
      </c>
      <c r="I193" s="36">
        <v>44593</v>
      </c>
    </row>
    <row r="194" spans="1:9" ht="14.5" thickBot="1" x14ac:dyDescent="0.35">
      <c r="A194" s="10">
        <v>1193</v>
      </c>
      <c r="B194" s="11" t="s">
        <v>204</v>
      </c>
      <c r="C194" s="29" t="s">
        <v>94</v>
      </c>
      <c r="D194" s="62">
        <f t="shared" si="2"/>
        <v>30.84000000000006</v>
      </c>
      <c r="E194" s="45">
        <f>VLOOKUP(A194,[2]גיליון1!$A:$F,6,0)</f>
        <v>30.842500000000001</v>
      </c>
      <c r="F194" s="55"/>
      <c r="G194" s="45">
        <f>VLOOKUP(A194,[2]גיליון1!$A:$G,7,0)</f>
        <v>-2.4999999999408828E-3</v>
      </c>
      <c r="H194" s="32">
        <v>43525</v>
      </c>
      <c r="I194" s="36">
        <v>43525</v>
      </c>
    </row>
    <row r="195" spans="1:9" ht="14.5" thickBot="1" x14ac:dyDescent="0.35">
      <c r="A195" s="10">
        <v>1329</v>
      </c>
      <c r="B195" s="11" t="s">
        <v>205</v>
      </c>
      <c r="C195" s="29" t="s">
        <v>297</v>
      </c>
      <c r="D195" s="62">
        <f t="shared" si="2"/>
        <v>2112.61</v>
      </c>
      <c r="E195" s="45">
        <f>VLOOKUP(A195,[2]גיליון1!$A:$F,6,0)</f>
        <v>132.03812500000001</v>
      </c>
      <c r="F195" s="55"/>
      <c r="G195" s="45">
        <f>VLOOKUP(A195,[2]גיליון1!$A:$G,7,0)</f>
        <v>1980.5718750000001</v>
      </c>
      <c r="H195" s="32"/>
      <c r="I195" s="36">
        <v>46054</v>
      </c>
    </row>
    <row r="196" spans="1:9" ht="14.5" thickBot="1" x14ac:dyDescent="0.35">
      <c r="A196" s="10">
        <v>1140</v>
      </c>
      <c r="B196" s="11" t="s">
        <v>203</v>
      </c>
      <c r="C196" s="29" t="s">
        <v>95</v>
      </c>
      <c r="D196" s="62">
        <f t="shared" si="2"/>
        <v>4482.4799999999996</v>
      </c>
      <c r="E196" s="45">
        <f>VLOOKUP(A196,[2]גיליון1!$A:$F,6,0)</f>
        <v>280.15499999999997</v>
      </c>
      <c r="F196" s="55"/>
      <c r="G196" s="45">
        <f>VLOOKUP(A196,[2]גיליון1!$A:$G,7,0)</f>
        <v>4202.3249999999998</v>
      </c>
      <c r="H196" s="32">
        <v>42095</v>
      </c>
      <c r="I196" s="36">
        <v>42095</v>
      </c>
    </row>
    <row r="197" spans="1:9" ht="14.5" thickBot="1" x14ac:dyDescent="0.35">
      <c r="A197" s="10">
        <v>1002</v>
      </c>
      <c r="B197" s="11" t="s">
        <v>206</v>
      </c>
      <c r="C197" s="29" t="s">
        <v>96</v>
      </c>
      <c r="D197" s="62">
        <f t="shared" ref="D197:D260" si="3">SUM(G197,E197)</f>
        <v>4802.76</v>
      </c>
      <c r="E197" s="45">
        <f>VLOOKUP(A197,[2]גיליון1!$A:$F,6,0)</f>
        <v>300.17250000000001</v>
      </c>
      <c r="F197" s="55"/>
      <c r="G197" s="45">
        <f>VLOOKUP(A197,[2]גיליון1!$A:$G,7,0)</f>
        <v>4502.5875000000005</v>
      </c>
      <c r="H197" s="32">
        <v>40148</v>
      </c>
      <c r="I197" s="36">
        <v>40148</v>
      </c>
    </row>
    <row r="198" spans="1:9" ht="14.5" thickBot="1" x14ac:dyDescent="0.35">
      <c r="A198" s="10">
        <v>1248</v>
      </c>
      <c r="B198" s="11" t="s">
        <v>203</v>
      </c>
      <c r="C198" s="5" t="s">
        <v>183</v>
      </c>
      <c r="D198" s="62">
        <f t="shared" si="3"/>
        <v>10240.01</v>
      </c>
      <c r="E198" s="45">
        <f>VLOOKUP(A198,[2]גיליון1!$A:$F,6,0)</f>
        <v>640.00062500000001</v>
      </c>
      <c r="F198" s="55"/>
      <c r="G198" s="45">
        <f>VLOOKUP(A198,[2]גיליון1!$A:$G,7,0)</f>
        <v>9600.0093749999996</v>
      </c>
      <c r="H198" s="32">
        <v>44593</v>
      </c>
      <c r="I198" s="36">
        <v>44593</v>
      </c>
    </row>
    <row r="199" spans="1:9" ht="14.5" thickBot="1" x14ac:dyDescent="0.35">
      <c r="A199" s="13">
        <v>1186</v>
      </c>
      <c r="B199" s="14" t="s">
        <v>205</v>
      </c>
      <c r="C199" s="42" t="s">
        <v>177</v>
      </c>
      <c r="D199" s="62">
        <f t="shared" si="3"/>
        <v>3692.75</v>
      </c>
      <c r="E199" s="45">
        <f>VLOOKUP(A199,[2]גיליון1!$A:$F,6,0)</f>
        <v>230.796875</v>
      </c>
      <c r="F199" s="55"/>
      <c r="G199" s="45">
        <f>VLOOKUP(A199,[2]גיליון1!$A:$G,7,0)</f>
        <v>3461.953125</v>
      </c>
      <c r="H199" s="32">
        <v>43525</v>
      </c>
      <c r="I199" s="36">
        <v>43525</v>
      </c>
    </row>
    <row r="200" spans="1:9" ht="14.5" thickBot="1" x14ac:dyDescent="0.35">
      <c r="A200" s="10">
        <v>1278</v>
      </c>
      <c r="B200" s="11" t="s">
        <v>202</v>
      </c>
      <c r="C200" s="5" t="s">
        <v>220</v>
      </c>
      <c r="D200" s="62">
        <f t="shared" si="3"/>
        <v>4587.01</v>
      </c>
      <c r="E200" s="45">
        <f>VLOOKUP(A200,[2]גיליון1!$A:$F,6,0)</f>
        <v>286.68812500000001</v>
      </c>
      <c r="F200" s="55"/>
      <c r="G200" s="45">
        <f>VLOOKUP(A200,[2]גיליון1!$A:$G,7,0)</f>
        <v>4300.3218750000005</v>
      </c>
      <c r="H200" s="32">
        <v>44958</v>
      </c>
      <c r="I200" s="36">
        <v>44958</v>
      </c>
    </row>
    <row r="201" spans="1:9" ht="14.5" thickBot="1" x14ac:dyDescent="0.35">
      <c r="A201" s="10">
        <v>1010</v>
      </c>
      <c r="B201" s="11" t="s">
        <v>205</v>
      </c>
      <c r="C201" s="29" t="s">
        <v>97</v>
      </c>
      <c r="D201" s="62">
        <f t="shared" si="3"/>
        <v>4032.38</v>
      </c>
      <c r="E201" s="45">
        <f>VLOOKUP(A201,[2]גיליון1!$A:$F,6,0)</f>
        <v>252.02375000000001</v>
      </c>
      <c r="F201" s="55"/>
      <c r="G201" s="45">
        <f>VLOOKUP(A201,[2]גיליון1!$A:$G,7,0)</f>
        <v>3780.3562500000003</v>
      </c>
      <c r="H201" s="32">
        <v>40148</v>
      </c>
      <c r="I201" s="36">
        <v>40148</v>
      </c>
    </row>
    <row r="202" spans="1:9" ht="14.5" thickBot="1" x14ac:dyDescent="0.35">
      <c r="A202" s="10">
        <v>1294</v>
      </c>
      <c r="B202" s="11" t="s">
        <v>199</v>
      </c>
      <c r="C202" s="5" t="s">
        <v>243</v>
      </c>
      <c r="D202" s="62">
        <f t="shared" si="3"/>
        <v>822.23</v>
      </c>
      <c r="E202" s="45">
        <f>VLOOKUP(A202,[2]גיליון1!$A:$F,6,0)</f>
        <v>51.389375000000001</v>
      </c>
      <c r="F202" s="55"/>
      <c r="G202" s="45">
        <f>VLOOKUP(A202,[2]גיליון1!$A:$G,7,0)</f>
        <v>770.84062500000005</v>
      </c>
      <c r="H202" s="32">
        <v>45323</v>
      </c>
      <c r="I202" s="36">
        <v>45323</v>
      </c>
    </row>
    <row r="203" spans="1:9" ht="14.5" thickBot="1" x14ac:dyDescent="0.35">
      <c r="A203" s="10">
        <v>1226</v>
      </c>
      <c r="B203" s="11" t="s">
        <v>204</v>
      </c>
      <c r="C203" s="5" t="s">
        <v>163</v>
      </c>
      <c r="D203" s="62">
        <f t="shared" si="3"/>
        <v>4699.6400000000003</v>
      </c>
      <c r="E203" s="45">
        <f>VLOOKUP(A203,[2]גיליון1!$A:$F,6,0)</f>
        <v>293.72750000000002</v>
      </c>
      <c r="F203" s="55"/>
      <c r="G203" s="45">
        <f>VLOOKUP(A203,[2]גיליון1!$A:$G,7,0)</f>
        <v>4405.9125000000004</v>
      </c>
      <c r="H203" s="32">
        <v>44270</v>
      </c>
      <c r="I203" s="36">
        <v>44270</v>
      </c>
    </row>
    <row r="204" spans="1:9" ht="14.5" thickBot="1" x14ac:dyDescent="0.35">
      <c r="A204" s="10">
        <v>1236</v>
      </c>
      <c r="B204" s="11" t="s">
        <v>201</v>
      </c>
      <c r="C204" s="5" t="s">
        <v>171</v>
      </c>
      <c r="D204" s="62">
        <f t="shared" si="3"/>
        <v>2266.27</v>
      </c>
      <c r="E204" s="45">
        <f>VLOOKUP(A204,[2]גיליון1!$A:$F,6,0)</f>
        <v>141.641875</v>
      </c>
      <c r="F204" s="55"/>
      <c r="G204" s="45">
        <f>VLOOKUP(A204,[2]גיליון1!$A:$G,7,0)</f>
        <v>2124.6281250000002</v>
      </c>
      <c r="H204" s="32">
        <v>44270</v>
      </c>
      <c r="I204" s="36">
        <v>44270</v>
      </c>
    </row>
    <row r="205" spans="1:9" ht="14.5" thickBot="1" x14ac:dyDescent="0.35">
      <c r="A205" s="10">
        <v>1059</v>
      </c>
      <c r="B205" s="11" t="s">
        <v>200</v>
      </c>
      <c r="C205" s="29" t="s">
        <v>98</v>
      </c>
      <c r="D205" s="62">
        <f t="shared" si="3"/>
        <v>3812.89</v>
      </c>
      <c r="E205" s="45">
        <f>VLOOKUP(A205,[2]גיליון1!$A:$F,6,0)</f>
        <v>238.30562499999999</v>
      </c>
      <c r="F205" s="55"/>
      <c r="G205" s="45">
        <f>VLOOKUP(A205,[2]גיליון1!$A:$G,7,0)</f>
        <v>3574.5843749999999</v>
      </c>
      <c r="H205" s="32">
        <v>41030</v>
      </c>
      <c r="I205" s="36">
        <v>41030</v>
      </c>
    </row>
    <row r="206" spans="1:9" ht="14.5" thickBot="1" x14ac:dyDescent="0.35">
      <c r="A206" s="10">
        <v>1048</v>
      </c>
      <c r="B206" s="11" t="s">
        <v>197</v>
      </c>
      <c r="C206" s="29" t="s">
        <v>99</v>
      </c>
      <c r="D206" s="62">
        <f t="shared" si="3"/>
        <v>13475.24</v>
      </c>
      <c r="E206" s="45">
        <f>VLOOKUP(A206,[2]גיליון1!$A:$F,6,0)</f>
        <v>842.20249999999999</v>
      </c>
      <c r="F206" s="55"/>
      <c r="G206" s="45">
        <f>VLOOKUP(A206,[2]גיליון1!$A:$G,7,0)</f>
        <v>12633.0375</v>
      </c>
      <c r="H206" s="32">
        <v>41730</v>
      </c>
      <c r="I206" s="36">
        <v>41730</v>
      </c>
    </row>
    <row r="207" spans="1:9" ht="14.5" thickBot="1" x14ac:dyDescent="0.35">
      <c r="A207" s="10">
        <v>1102</v>
      </c>
      <c r="B207" s="11" t="s">
        <v>203</v>
      </c>
      <c r="C207" s="29" t="s">
        <v>100</v>
      </c>
      <c r="D207" s="62">
        <f t="shared" si="3"/>
        <v>5121.82</v>
      </c>
      <c r="E207" s="45">
        <f>VLOOKUP(A207,[2]גיליון1!$A:$F,6,0)</f>
        <v>320.11374999999998</v>
      </c>
      <c r="F207" s="55"/>
      <c r="G207" s="45">
        <f>VLOOKUP(A207,[2]גיליון1!$A:$G,7,0)</f>
        <v>4801.7062499999993</v>
      </c>
      <c r="H207" s="32">
        <v>41306</v>
      </c>
      <c r="I207" s="36">
        <v>41306</v>
      </c>
    </row>
    <row r="208" spans="1:9" ht="14.5" thickBot="1" x14ac:dyDescent="0.35">
      <c r="A208" s="10">
        <v>1069</v>
      </c>
      <c r="B208" s="11" t="s">
        <v>204</v>
      </c>
      <c r="C208" s="29" t="s">
        <v>101</v>
      </c>
      <c r="D208" s="62">
        <f t="shared" si="3"/>
        <v>2728.16</v>
      </c>
      <c r="E208" s="45">
        <f>VLOOKUP(A208,[2]גיליון1!$A:$F,6,0)</f>
        <v>170.51</v>
      </c>
      <c r="F208" s="55"/>
      <c r="G208" s="45">
        <f>VLOOKUP(A208,[2]גיליון1!$A:$G,7,0)</f>
        <v>2557.6499999999996</v>
      </c>
      <c r="H208" s="32">
        <v>40909</v>
      </c>
      <c r="I208" s="36">
        <v>40909</v>
      </c>
    </row>
    <row r="209" spans="1:9" ht="14.5" thickBot="1" x14ac:dyDescent="0.35">
      <c r="A209" s="10">
        <v>1026</v>
      </c>
      <c r="B209" s="11" t="s">
        <v>197</v>
      </c>
      <c r="C209" s="29" t="s">
        <v>103</v>
      </c>
      <c r="D209" s="62">
        <f t="shared" si="3"/>
        <v>5059.82</v>
      </c>
      <c r="E209" s="45">
        <f>VLOOKUP(A209,[2]גיליון1!$A:$F,6,0)</f>
        <v>316.23874999999998</v>
      </c>
      <c r="F209" s="55"/>
      <c r="G209" s="45">
        <f>VLOOKUP(A209,[2]גיליון1!$A:$G,7,0)</f>
        <v>4743.5812499999993</v>
      </c>
      <c r="H209" s="32">
        <v>40148</v>
      </c>
      <c r="I209" s="36">
        <v>40148</v>
      </c>
    </row>
    <row r="210" spans="1:9" ht="14.5" thickBot="1" x14ac:dyDescent="0.35">
      <c r="A210" s="10">
        <v>1156</v>
      </c>
      <c r="B210" s="11" t="s">
        <v>200</v>
      </c>
      <c r="C210" s="29" t="s">
        <v>259</v>
      </c>
      <c r="D210" s="62">
        <f t="shared" si="3"/>
        <v>13683.14</v>
      </c>
      <c r="E210" s="45">
        <f>VLOOKUP(A210,[2]גיליון1!$A:$F,6,0)</f>
        <v>855.19624999999996</v>
      </c>
      <c r="F210" s="55"/>
      <c r="G210" s="45">
        <f>VLOOKUP(A210,[2]גיליון1!$A:$G,7,0)</f>
        <v>12827.943749999999</v>
      </c>
      <c r="H210" s="32">
        <v>42401</v>
      </c>
      <c r="I210" s="36">
        <v>42401</v>
      </c>
    </row>
    <row r="211" spans="1:9" ht="14.5" thickBot="1" x14ac:dyDescent="0.35">
      <c r="A211" s="10">
        <v>1286</v>
      </c>
      <c r="B211" s="11" t="s">
        <v>200</v>
      </c>
      <c r="C211" s="5" t="s">
        <v>227</v>
      </c>
      <c r="D211" s="62">
        <f t="shared" si="3"/>
        <v>680.54</v>
      </c>
      <c r="E211" s="45">
        <f>VLOOKUP(A211,[2]גיליון1!$A:$F,6,0)</f>
        <v>42.533749999999998</v>
      </c>
      <c r="F211" s="55"/>
      <c r="G211" s="45">
        <f>VLOOKUP(A211,[2]גיליון1!$A:$G,7,0)</f>
        <v>638.00624999999991</v>
      </c>
      <c r="H211" s="32">
        <v>44958</v>
      </c>
      <c r="I211" s="36">
        <v>44958</v>
      </c>
    </row>
    <row r="212" spans="1:9" ht="14.5" thickBot="1" x14ac:dyDescent="0.35">
      <c r="A212" s="10">
        <v>1146</v>
      </c>
      <c r="B212" s="11" t="s">
        <v>205</v>
      </c>
      <c r="C212" s="29" t="s">
        <v>104</v>
      </c>
      <c r="D212" s="62">
        <f t="shared" si="3"/>
        <v>3065.9</v>
      </c>
      <c r="E212" s="45">
        <f>VLOOKUP(A212,[2]גיליון1!$A:$F,6,0)</f>
        <v>191.61875000000001</v>
      </c>
      <c r="F212" s="55"/>
      <c r="G212" s="45">
        <f>VLOOKUP(A212,[2]גיליון1!$A:$G,7,0)</f>
        <v>2874.28125</v>
      </c>
      <c r="H212" s="32">
        <v>42036</v>
      </c>
      <c r="I212" s="36">
        <v>42036</v>
      </c>
    </row>
    <row r="213" spans="1:9" ht="14.5" thickBot="1" x14ac:dyDescent="0.35">
      <c r="A213" s="10">
        <v>1024</v>
      </c>
      <c r="B213" s="11" t="s">
        <v>197</v>
      </c>
      <c r="C213" s="29" t="s">
        <v>105</v>
      </c>
      <c r="D213" s="62">
        <f t="shared" si="3"/>
        <v>24407.13</v>
      </c>
      <c r="E213" s="45">
        <f>VLOOKUP(A213,[2]גיליון1!$A:$F,6,0)</f>
        <v>1525.4456250000001</v>
      </c>
      <c r="F213" s="55"/>
      <c r="G213" s="45">
        <f>VLOOKUP(A213,[2]גיליון1!$A:$G,7,0)</f>
        <v>22881.684375000001</v>
      </c>
      <c r="H213" s="32">
        <v>40148</v>
      </c>
      <c r="I213" s="36">
        <v>40148</v>
      </c>
    </row>
    <row r="214" spans="1:9" ht="14.5" thickBot="1" x14ac:dyDescent="0.35">
      <c r="A214" s="10">
        <v>1331</v>
      </c>
      <c r="B214" s="11" t="s">
        <v>207</v>
      </c>
      <c r="C214" s="29" t="s">
        <v>299</v>
      </c>
      <c r="D214" s="62">
        <f t="shared" si="3"/>
        <v>1635.86</v>
      </c>
      <c r="E214" s="45">
        <f>VLOOKUP(A214,[2]גיליון1!$A:$F,6,0)</f>
        <v>102.24124999999999</v>
      </c>
      <c r="F214" s="55"/>
      <c r="G214" s="45">
        <f>VLOOKUP(A214,[2]גיליון1!$A:$G,7,0)</f>
        <v>1533.6187499999999</v>
      </c>
      <c r="H214" s="32"/>
      <c r="I214" s="36">
        <v>46054</v>
      </c>
    </row>
    <row r="215" spans="1:9" ht="14.5" thickBot="1" x14ac:dyDescent="0.35">
      <c r="A215" s="10">
        <v>1107</v>
      </c>
      <c r="B215" s="11" t="s">
        <v>205</v>
      </c>
      <c r="C215" s="29" t="s">
        <v>106</v>
      </c>
      <c r="D215" s="62">
        <f t="shared" si="3"/>
        <v>13631.85</v>
      </c>
      <c r="E215" s="45">
        <f>VLOOKUP(A215,[2]גיליון1!$A:$F,6,0)</f>
        <v>851.99062500000002</v>
      </c>
      <c r="F215" s="55"/>
      <c r="G215" s="45">
        <f>VLOOKUP(A215,[2]גיליון1!$A:$G,7,0)</f>
        <v>12779.859375</v>
      </c>
      <c r="H215" s="32">
        <v>41306</v>
      </c>
      <c r="I215" s="36">
        <v>41306</v>
      </c>
    </row>
    <row r="216" spans="1:9" ht="14.5" thickBot="1" x14ac:dyDescent="0.35">
      <c r="A216" s="10">
        <v>1257</v>
      </c>
      <c r="B216" s="11" t="s">
        <v>197</v>
      </c>
      <c r="C216" s="5" t="s">
        <v>285</v>
      </c>
      <c r="D216" s="62">
        <f t="shared" si="3"/>
        <v>566.77</v>
      </c>
      <c r="E216" s="45">
        <f>VLOOKUP(A216,[2]גיליון1!$A:$F,6,0)</f>
        <v>35.423124999999999</v>
      </c>
      <c r="F216" s="55"/>
      <c r="G216" s="45">
        <f>VLOOKUP(A216,[2]גיליון1!$A:$G,7,0)</f>
        <v>531.34687499999995</v>
      </c>
      <c r="H216" s="32">
        <v>44593</v>
      </c>
      <c r="I216" s="36">
        <v>44593</v>
      </c>
    </row>
    <row r="217" spans="1:9" ht="14.5" thickBot="1" x14ac:dyDescent="0.35">
      <c r="A217" s="10">
        <v>1153</v>
      </c>
      <c r="B217" s="11" t="s">
        <v>205</v>
      </c>
      <c r="C217" s="29" t="s">
        <v>107</v>
      </c>
      <c r="D217" s="62">
        <f t="shared" si="3"/>
        <v>13956.85</v>
      </c>
      <c r="E217" s="45">
        <f>VLOOKUP(A217,[2]גיליון1!$A:$F,6,0)</f>
        <v>872.30312500000002</v>
      </c>
      <c r="F217" s="55"/>
      <c r="G217" s="45">
        <f>VLOOKUP(A217,[2]גיליון1!$A:$G,7,0)</f>
        <v>13084.546875</v>
      </c>
      <c r="H217" s="32">
        <v>42401</v>
      </c>
      <c r="I217" s="36">
        <v>42401</v>
      </c>
    </row>
    <row r="218" spans="1:9" ht="14.5" thickBot="1" x14ac:dyDescent="0.35">
      <c r="A218" s="10">
        <v>1039</v>
      </c>
      <c r="B218" s="11" t="s">
        <v>207</v>
      </c>
      <c r="C218" s="29" t="s">
        <v>108</v>
      </c>
      <c r="D218" s="62">
        <f t="shared" si="3"/>
        <v>23731.9</v>
      </c>
      <c r="E218" s="45">
        <f>VLOOKUP(A218,[2]גיליון1!$A:$F,6,0)</f>
        <v>1483.2437500000001</v>
      </c>
      <c r="F218" s="69"/>
      <c r="G218" s="45">
        <f>VLOOKUP(A218,[2]גיליון1!$A:$G,7,0)</f>
        <v>22248.65625</v>
      </c>
      <c r="H218" s="32">
        <v>40148</v>
      </c>
      <c r="I218" s="36">
        <v>40148</v>
      </c>
    </row>
    <row r="219" spans="1:9" ht="14.5" thickBot="1" x14ac:dyDescent="0.35">
      <c r="A219" s="10">
        <v>1181</v>
      </c>
      <c r="B219" s="11" t="s">
        <v>203</v>
      </c>
      <c r="C219" s="29" t="s">
        <v>109</v>
      </c>
      <c r="D219" s="62">
        <f t="shared" si="3"/>
        <v>9630.1299999999992</v>
      </c>
      <c r="E219" s="45">
        <f>VLOOKUP(A219,[2]גיליון1!$A:$F,6,0)</f>
        <v>601.88312499999995</v>
      </c>
      <c r="F219" s="55"/>
      <c r="G219" s="45">
        <f>VLOOKUP(A219,[2]גיליון1!$A:$G,7,0)</f>
        <v>9028.2468749999989</v>
      </c>
      <c r="H219" s="32">
        <v>43525</v>
      </c>
      <c r="I219" s="36">
        <v>43525</v>
      </c>
    </row>
    <row r="220" spans="1:9" ht="14.5" thickBot="1" x14ac:dyDescent="0.35">
      <c r="A220" s="10">
        <v>1249</v>
      </c>
      <c r="B220" s="15" t="s">
        <v>203</v>
      </c>
      <c r="C220" s="5" t="s">
        <v>184</v>
      </c>
      <c r="D220" s="62">
        <f t="shared" si="3"/>
        <v>4362.5600000000004</v>
      </c>
      <c r="E220" s="45">
        <f>VLOOKUP(A220,[2]גיליון1!$A:$F,6,0)</f>
        <v>272.66000000000003</v>
      </c>
      <c r="F220" s="55"/>
      <c r="G220" s="45">
        <f>VLOOKUP(A220,[2]גיליון1!$A:$G,7,0)</f>
        <v>4089.9000000000005</v>
      </c>
      <c r="H220" s="32">
        <v>44593</v>
      </c>
      <c r="I220" s="36">
        <v>44593</v>
      </c>
    </row>
    <row r="221" spans="1:9" ht="14.5" thickBot="1" x14ac:dyDescent="0.35">
      <c r="A221" s="10">
        <v>1055</v>
      </c>
      <c r="B221" s="11" t="s">
        <v>200</v>
      </c>
      <c r="C221" s="29" t="s">
        <v>110</v>
      </c>
      <c r="D221" s="62">
        <f t="shared" si="3"/>
        <v>6199.48</v>
      </c>
      <c r="E221" s="45">
        <f>VLOOKUP(A221,[2]גיליון1!$A:$F,6,0)</f>
        <v>387.46749999999997</v>
      </c>
      <c r="F221" s="55"/>
      <c r="G221" s="45">
        <f>VLOOKUP(A221,[2]גיליון1!$A:$G,7,0)</f>
        <v>5812.0124999999998</v>
      </c>
      <c r="H221" s="32">
        <v>40269</v>
      </c>
      <c r="I221" s="36">
        <v>40269</v>
      </c>
    </row>
    <row r="222" spans="1:9" ht="14.5" thickBot="1" x14ac:dyDescent="0.35">
      <c r="A222" s="10">
        <v>1049</v>
      </c>
      <c r="B222" s="11" t="s">
        <v>199</v>
      </c>
      <c r="C222" s="29" t="s">
        <v>111</v>
      </c>
      <c r="D222" s="62">
        <f t="shared" si="3"/>
        <v>5083.68</v>
      </c>
      <c r="E222" s="45">
        <f>VLOOKUP(A222,[2]גיליון1!$A:$F,6,0)</f>
        <v>317.73</v>
      </c>
      <c r="F222" s="55"/>
      <c r="G222" s="45">
        <f>VLOOKUP(A222,[2]גיליון1!$A:$G,7,0)</f>
        <v>4765.9500000000007</v>
      </c>
      <c r="H222" s="32">
        <v>41730</v>
      </c>
      <c r="I222" s="36">
        <v>41730</v>
      </c>
    </row>
    <row r="223" spans="1:9" ht="14.5" thickBot="1" x14ac:dyDescent="0.35">
      <c r="A223" s="10">
        <v>1279</v>
      </c>
      <c r="B223" s="11" t="s">
        <v>205</v>
      </c>
      <c r="C223" s="5" t="s">
        <v>221</v>
      </c>
      <c r="D223" s="62">
        <f t="shared" si="3"/>
        <v>198.16</v>
      </c>
      <c r="E223" s="45">
        <f>VLOOKUP(A223,[2]גיליון1!$A:$F,6,0)</f>
        <v>12.385</v>
      </c>
      <c r="F223" s="55"/>
      <c r="G223" s="45">
        <f>VLOOKUP(A223,[2]גיליון1!$A:$G,7,0)</f>
        <v>185.77500000000001</v>
      </c>
      <c r="H223" s="32">
        <v>44958</v>
      </c>
      <c r="I223" s="36">
        <v>44958</v>
      </c>
    </row>
    <row r="224" spans="1:9" ht="14.5" thickBot="1" x14ac:dyDescent="0.35">
      <c r="A224" s="10">
        <v>1288</v>
      </c>
      <c r="B224" s="11" t="s">
        <v>204</v>
      </c>
      <c r="C224" s="5" t="s">
        <v>254</v>
      </c>
      <c r="D224" s="62">
        <f t="shared" si="3"/>
        <v>435.69</v>
      </c>
      <c r="E224" s="45">
        <f>VLOOKUP(A224,[2]גיליון1!$A:$F,6,0)</f>
        <v>27.230625</v>
      </c>
      <c r="F224" s="55"/>
      <c r="G224" s="45">
        <f>VLOOKUP(A224,[2]גיליון1!$A:$G,7,0)</f>
        <v>408.45937500000002</v>
      </c>
      <c r="H224" s="32">
        <v>45323</v>
      </c>
      <c r="I224" s="36">
        <v>45323</v>
      </c>
    </row>
    <row r="225" spans="1:9" ht="14.5" thickBot="1" x14ac:dyDescent="0.35">
      <c r="A225" s="10">
        <v>1237</v>
      </c>
      <c r="B225" s="11" t="s">
        <v>201</v>
      </c>
      <c r="C225" s="5" t="s">
        <v>172</v>
      </c>
      <c r="D225" s="62">
        <f t="shared" si="3"/>
        <v>24.630000000000013</v>
      </c>
      <c r="E225" s="45">
        <f>VLOOKUP(A225,[2]גיליון1!$A:$F,6,0)</f>
        <v>24.629375</v>
      </c>
      <c r="F225" s="55"/>
      <c r="G225" s="45">
        <f>VLOOKUP(A225,[2]גיליון1!$A:$G,7,0)</f>
        <v>6.2500000001364242E-4</v>
      </c>
      <c r="H225" s="32">
        <v>44270</v>
      </c>
      <c r="I225" s="36">
        <v>44270</v>
      </c>
    </row>
    <row r="226" spans="1:9" ht="14.5" thickBot="1" x14ac:dyDescent="0.35">
      <c r="A226" s="10">
        <v>1112</v>
      </c>
      <c r="B226" s="11" t="s">
        <v>203</v>
      </c>
      <c r="C226" s="29" t="s">
        <v>112</v>
      </c>
      <c r="D226" s="62">
        <f t="shared" si="3"/>
        <v>8372.8799999999992</v>
      </c>
      <c r="E226" s="45">
        <f>VLOOKUP(A226,[2]גיליון1!$A:$F,6,0)</f>
        <v>523.30499999999995</v>
      </c>
      <c r="F226" s="55"/>
      <c r="G226" s="45">
        <f>VLOOKUP(A226,[2]גיליון1!$A:$G,7,0)</f>
        <v>7849.5749999999989</v>
      </c>
      <c r="H226" s="32">
        <v>41306</v>
      </c>
      <c r="I226" s="36">
        <v>41306</v>
      </c>
    </row>
    <row r="227" spans="1:9" ht="14.5" thickBot="1" x14ac:dyDescent="0.35">
      <c r="A227" s="10">
        <v>1165</v>
      </c>
      <c r="B227" s="11" t="s">
        <v>203</v>
      </c>
      <c r="C227" s="29" t="s">
        <v>113</v>
      </c>
      <c r="D227" s="62">
        <f t="shared" si="3"/>
        <v>4896.5600000000004</v>
      </c>
      <c r="E227" s="45">
        <f>VLOOKUP(A227,[2]גיליון1!$A:$F,6,0)</f>
        <v>306.03500000000003</v>
      </c>
      <c r="F227" s="55"/>
      <c r="G227" s="45">
        <f>VLOOKUP(A227,[2]גיליון1!$A:$G,7,0)</f>
        <v>4590.5250000000005</v>
      </c>
      <c r="H227" s="32">
        <v>42767</v>
      </c>
      <c r="I227" s="36">
        <v>42767</v>
      </c>
    </row>
    <row r="228" spans="1:9" ht="14.5" thickBot="1" x14ac:dyDescent="0.35">
      <c r="A228" s="10">
        <v>1268</v>
      </c>
      <c r="B228" s="11" t="s">
        <v>199</v>
      </c>
      <c r="C228" s="5" t="s">
        <v>211</v>
      </c>
      <c r="D228" s="62">
        <f t="shared" si="3"/>
        <v>603.09</v>
      </c>
      <c r="E228" s="45">
        <f>VLOOKUP(A228,[2]גיליון1!$A:$F,6,0)</f>
        <v>37.693125000000002</v>
      </c>
      <c r="F228" s="55"/>
      <c r="G228" s="45">
        <f>VLOOKUP(A228,[2]גיליון1!$A:$G,7,0)</f>
        <v>565.39687500000002</v>
      </c>
      <c r="H228" s="32">
        <v>44958</v>
      </c>
      <c r="I228" s="36">
        <v>44958</v>
      </c>
    </row>
    <row r="229" spans="1:9" ht="14.5" thickBot="1" x14ac:dyDescent="0.35">
      <c r="A229" s="10">
        <v>1222</v>
      </c>
      <c r="B229" s="11" t="s">
        <v>205</v>
      </c>
      <c r="C229" s="5" t="s">
        <v>159</v>
      </c>
      <c r="D229" s="62">
        <f t="shared" si="3"/>
        <v>3116.16</v>
      </c>
      <c r="E229" s="45">
        <f>VLOOKUP(A229,[2]גיליון1!$A:$F,6,0)</f>
        <v>194.76</v>
      </c>
      <c r="F229" s="55"/>
      <c r="G229" s="45">
        <f>VLOOKUP(A229,[2]גיליון1!$A:$G,7,0)</f>
        <v>2921.3999999999996</v>
      </c>
      <c r="H229" s="32">
        <v>44270</v>
      </c>
      <c r="I229" s="36">
        <v>44270</v>
      </c>
    </row>
    <row r="230" spans="1:9" ht="14.5" thickBot="1" x14ac:dyDescent="0.35">
      <c r="A230" s="10">
        <v>1280</v>
      </c>
      <c r="B230" s="11" t="s">
        <v>197</v>
      </c>
      <c r="C230" s="5" t="s">
        <v>222</v>
      </c>
      <c r="D230" s="62">
        <f t="shared" si="3"/>
        <v>508.42</v>
      </c>
      <c r="E230" s="45">
        <f>VLOOKUP(A230,[2]גיליון1!$A:$F,6,0)</f>
        <v>31.776250000000001</v>
      </c>
      <c r="F230" s="55"/>
      <c r="G230" s="45">
        <f>VLOOKUP(A230,[2]גיליון1!$A:$G,7,0)</f>
        <v>476.64375000000001</v>
      </c>
      <c r="H230" s="32">
        <v>44958</v>
      </c>
      <c r="I230" s="36">
        <v>44958</v>
      </c>
    </row>
    <row r="231" spans="1:9" ht="14.5" thickBot="1" x14ac:dyDescent="0.35">
      <c r="A231" s="10">
        <v>1296</v>
      </c>
      <c r="B231" s="11" t="s">
        <v>197</v>
      </c>
      <c r="C231" s="5" t="s">
        <v>245</v>
      </c>
      <c r="D231" s="62">
        <f t="shared" si="3"/>
        <v>4956.55</v>
      </c>
      <c r="E231" s="45">
        <f>VLOOKUP(A231,[2]גיליון1!$A:$F,6,0)</f>
        <v>309.78437500000001</v>
      </c>
      <c r="F231" s="55"/>
      <c r="G231" s="45">
        <f>VLOOKUP(A231,[2]גיליון1!$A:$G,7,0)</f>
        <v>4646.765625</v>
      </c>
      <c r="H231" s="32">
        <v>45323</v>
      </c>
      <c r="I231" s="36">
        <v>45323</v>
      </c>
    </row>
    <row r="232" spans="1:9" ht="14.5" thickBot="1" x14ac:dyDescent="0.35">
      <c r="A232" s="10">
        <v>1152</v>
      </c>
      <c r="B232" s="11" t="s">
        <v>205</v>
      </c>
      <c r="C232" s="29" t="s">
        <v>232</v>
      </c>
      <c r="D232" s="62">
        <f t="shared" si="3"/>
        <v>5362.45</v>
      </c>
      <c r="E232" s="45">
        <f>VLOOKUP(A232,[2]גיליון1!$A:$F,6,0)</f>
        <v>335.15312499999999</v>
      </c>
      <c r="F232" s="55"/>
      <c r="G232" s="45">
        <f>VLOOKUP(A232,[2]גיליון1!$A:$G,7,0)</f>
        <v>5027.296875</v>
      </c>
      <c r="H232" s="32">
        <v>42401</v>
      </c>
      <c r="I232" s="36">
        <v>42401</v>
      </c>
    </row>
    <row r="233" spans="1:9" ht="14.5" thickBot="1" x14ac:dyDescent="0.35">
      <c r="A233" s="10">
        <v>1219</v>
      </c>
      <c r="B233" s="11" t="s">
        <v>205</v>
      </c>
      <c r="C233" s="5" t="s">
        <v>157</v>
      </c>
      <c r="D233" s="62">
        <f t="shared" si="3"/>
        <v>46.34000000000006</v>
      </c>
      <c r="E233" s="45">
        <f>VLOOKUP(A233,[2]גיליון1!$A:$F,6,0)</f>
        <v>46.342500000000001</v>
      </c>
      <c r="F233" s="55"/>
      <c r="G233" s="45">
        <f>VLOOKUP(A233,[2]גיליון1!$A:$G,7,0)</f>
        <v>-2.4999999999408828E-3</v>
      </c>
      <c r="H233" s="32">
        <v>44270</v>
      </c>
      <c r="I233" s="36">
        <v>44270</v>
      </c>
    </row>
    <row r="234" spans="1:9" ht="14.5" thickBot="1" x14ac:dyDescent="0.35">
      <c r="A234" s="16">
        <v>1316</v>
      </c>
      <c r="B234" s="11" t="s">
        <v>202</v>
      </c>
      <c r="C234" s="38" t="s">
        <v>274</v>
      </c>
      <c r="D234" s="62">
        <f t="shared" si="3"/>
        <v>4705.6099999999997</v>
      </c>
      <c r="E234" s="45">
        <f>VLOOKUP(A234,[2]גיליון1!$A:$F,6,0)</f>
        <v>294.10062499999998</v>
      </c>
      <c r="F234" s="55"/>
      <c r="G234" s="45">
        <f>VLOOKUP(A234,[2]גיליון1!$A:$G,7,0)</f>
        <v>4411.5093749999996</v>
      </c>
      <c r="H234" s="32"/>
      <c r="I234" s="36">
        <v>45717</v>
      </c>
    </row>
    <row r="235" spans="1:9" ht="14.5" thickBot="1" x14ac:dyDescent="0.35">
      <c r="A235" s="12">
        <v>1076</v>
      </c>
      <c r="B235" s="11" t="s">
        <v>205</v>
      </c>
      <c r="C235" s="29" t="s">
        <v>114</v>
      </c>
      <c r="D235" s="62">
        <f t="shared" si="3"/>
        <v>5067.09</v>
      </c>
      <c r="E235" s="45">
        <f>VLOOKUP(A235,[2]גיליון1!$A:$F,6,0)</f>
        <v>316.69312500000001</v>
      </c>
      <c r="F235" s="55"/>
      <c r="G235" s="45">
        <f>VLOOKUP(A235,[2]גיליון1!$A:$G,7,0)</f>
        <v>4750.3968750000004</v>
      </c>
      <c r="H235" s="32">
        <v>40909</v>
      </c>
      <c r="I235" s="36">
        <v>40909</v>
      </c>
    </row>
    <row r="236" spans="1:9" ht="14.5" thickBot="1" x14ac:dyDescent="0.35">
      <c r="A236" s="10">
        <v>1242</v>
      </c>
      <c r="B236" s="15" t="s">
        <v>207</v>
      </c>
      <c r="C236" s="5" t="s">
        <v>176</v>
      </c>
      <c r="D236" s="62">
        <f t="shared" si="3"/>
        <v>509.17</v>
      </c>
      <c r="E236" s="45">
        <f>VLOOKUP(A236,[2]גיליון1!$A:$F,6,0)</f>
        <v>31.823125000000001</v>
      </c>
      <c r="F236" s="55"/>
      <c r="G236" s="45">
        <f>VLOOKUP(A236,[2]גיליון1!$A:$G,7,0)</f>
        <v>477.34687500000001</v>
      </c>
      <c r="H236" s="32">
        <v>44270</v>
      </c>
      <c r="I236" s="36">
        <v>44270</v>
      </c>
    </row>
    <row r="237" spans="1:9" ht="14.5" thickBot="1" x14ac:dyDescent="0.35">
      <c r="A237" s="10">
        <v>1224</v>
      </c>
      <c r="B237" s="15" t="s">
        <v>204</v>
      </c>
      <c r="C237" s="5" t="s">
        <v>161</v>
      </c>
      <c r="D237" s="62">
        <f t="shared" si="3"/>
        <v>48.219999999999956</v>
      </c>
      <c r="E237" s="45">
        <f>VLOOKUP(A237,[2]גיליון1!$A:$F,6,0)</f>
        <v>48.221874999999997</v>
      </c>
      <c r="F237" s="55"/>
      <c r="G237" s="45">
        <f>VLOOKUP(A237,[2]גיליון1!$A:$G,7,0)</f>
        <v>-1.8750000000409273E-3</v>
      </c>
      <c r="H237" s="32">
        <v>44270</v>
      </c>
      <c r="I237" s="36">
        <v>44270</v>
      </c>
    </row>
    <row r="238" spans="1:9" ht="14.5" thickBot="1" x14ac:dyDescent="0.35">
      <c r="A238" s="10">
        <v>1074</v>
      </c>
      <c r="B238" s="15" t="s">
        <v>200</v>
      </c>
      <c r="C238" s="29" t="s">
        <v>258</v>
      </c>
      <c r="D238" s="62">
        <f t="shared" si="3"/>
        <v>5962.07</v>
      </c>
      <c r="E238" s="45">
        <f>VLOOKUP(A238,[2]גיליון1!$A:$F,6,0)</f>
        <v>372.62937499999998</v>
      </c>
      <c r="F238" s="55"/>
      <c r="G238" s="45">
        <f>VLOOKUP(A238,[2]גיליון1!$A:$G,7,0)</f>
        <v>5589.4406249999993</v>
      </c>
      <c r="H238" s="32">
        <v>40909</v>
      </c>
      <c r="I238" s="36">
        <v>40909</v>
      </c>
    </row>
    <row r="239" spans="1:9" ht="14.5" thickBot="1" x14ac:dyDescent="0.35">
      <c r="A239" s="10">
        <v>1133</v>
      </c>
      <c r="B239" s="15" t="s">
        <v>205</v>
      </c>
      <c r="C239" s="29" t="s">
        <v>115</v>
      </c>
      <c r="D239" s="62">
        <f t="shared" si="3"/>
        <v>66524.37</v>
      </c>
      <c r="E239" s="45">
        <f>VLOOKUP(A239,[2]גיליון1!$A:$F,6,0)</f>
        <v>4157.7731249999997</v>
      </c>
      <c r="F239" s="55"/>
      <c r="G239" s="45">
        <f>VLOOKUP(A239,[2]גיליון1!$A:$G,7,0)</f>
        <v>62366.596874999996</v>
      </c>
      <c r="H239" s="32">
        <v>42248</v>
      </c>
      <c r="I239" s="36">
        <v>42248</v>
      </c>
    </row>
    <row r="240" spans="1:9" ht="14.5" thickBot="1" x14ac:dyDescent="0.35">
      <c r="A240" s="10">
        <v>1023</v>
      </c>
      <c r="B240" s="11" t="s">
        <v>203</v>
      </c>
      <c r="C240" s="29" t="s">
        <v>116</v>
      </c>
      <c r="D240" s="62">
        <f t="shared" si="3"/>
        <v>21091.51</v>
      </c>
      <c r="E240" s="45">
        <f>VLOOKUP(A240,[2]גיליון1!$A:$F,6,0)</f>
        <v>1318.2193749999999</v>
      </c>
      <c r="F240" s="55"/>
      <c r="G240" s="45">
        <f>VLOOKUP(A240,[2]גיליון1!$A:$G,7,0)</f>
        <v>19773.290624999998</v>
      </c>
      <c r="H240" s="32">
        <v>40148</v>
      </c>
      <c r="I240" s="36">
        <v>40148</v>
      </c>
    </row>
    <row r="241" spans="1:9" ht="14.5" thickBot="1" x14ac:dyDescent="0.35">
      <c r="A241" s="10">
        <v>1041</v>
      </c>
      <c r="B241" s="11" t="s">
        <v>205</v>
      </c>
      <c r="C241" s="29" t="s">
        <v>117</v>
      </c>
      <c r="D241" s="62">
        <f t="shared" si="3"/>
        <v>4626.38</v>
      </c>
      <c r="E241" s="45">
        <f>VLOOKUP(A241,[2]גיליון1!$A:$F,6,0)</f>
        <v>289.14875000000001</v>
      </c>
      <c r="F241" s="55"/>
      <c r="G241" s="45">
        <f>VLOOKUP(A241,[2]גיליון1!$A:$G,7,0)</f>
        <v>4337.2312499999998</v>
      </c>
      <c r="H241" s="32">
        <v>40148</v>
      </c>
      <c r="I241" s="36">
        <v>40148</v>
      </c>
    </row>
    <row r="242" spans="1:9" ht="14.5" thickBot="1" x14ac:dyDescent="0.35">
      <c r="A242" s="10">
        <v>1322</v>
      </c>
      <c r="B242" s="11" t="s">
        <v>202</v>
      </c>
      <c r="C242" s="29" t="s">
        <v>290</v>
      </c>
      <c r="D242" s="62">
        <f t="shared" si="3"/>
        <v>3472.01</v>
      </c>
      <c r="E242" s="45">
        <f>VLOOKUP(A242,[2]גיליון1!$A:$F,6,0)</f>
        <v>217.00062500000001</v>
      </c>
      <c r="F242" s="55"/>
      <c r="G242" s="45">
        <f>VLOOKUP(A242,[2]גיליון1!$A:$G,7,0)</f>
        <v>3255.0093750000001</v>
      </c>
      <c r="H242" s="32"/>
      <c r="I242" s="36">
        <v>46054</v>
      </c>
    </row>
    <row r="243" spans="1:9" ht="14.5" thickBot="1" x14ac:dyDescent="0.35">
      <c r="A243" s="10">
        <v>1065</v>
      </c>
      <c r="B243" s="15" t="s">
        <v>200</v>
      </c>
      <c r="C243" s="29" t="s">
        <v>118</v>
      </c>
      <c r="D243" s="62">
        <f t="shared" si="3"/>
        <v>4204.57</v>
      </c>
      <c r="E243" s="45">
        <f>VLOOKUP(A243,[2]גיליון1!$A:$F,6,0)</f>
        <v>262.78562499999998</v>
      </c>
      <c r="F243" s="55"/>
      <c r="G243" s="45">
        <f>VLOOKUP(A243,[2]גיליון1!$A:$G,7,0)</f>
        <v>3941.7843749999997</v>
      </c>
      <c r="H243" s="32">
        <v>40391</v>
      </c>
      <c r="I243" s="36">
        <v>40391</v>
      </c>
    </row>
    <row r="244" spans="1:9" ht="14.5" thickBot="1" x14ac:dyDescent="0.35">
      <c r="A244" s="10">
        <v>1233</v>
      </c>
      <c r="B244" s="11" t="s">
        <v>203</v>
      </c>
      <c r="C244" s="5" t="s">
        <v>168</v>
      </c>
      <c r="D244" s="62">
        <f t="shared" si="3"/>
        <v>866.07</v>
      </c>
      <c r="E244" s="45">
        <f>VLOOKUP(A244,[2]גיליון1!$A:$F,6,0)</f>
        <v>54.129375000000003</v>
      </c>
      <c r="F244" s="55"/>
      <c r="G244" s="45">
        <f>VLOOKUP(A244,[2]גיליון1!$A:$G,7,0)</f>
        <v>811.94062500000007</v>
      </c>
      <c r="H244" s="32">
        <v>44270</v>
      </c>
      <c r="I244" s="36">
        <v>44270</v>
      </c>
    </row>
    <row r="245" spans="1:9" ht="14.5" thickBot="1" x14ac:dyDescent="0.35">
      <c r="A245" s="10">
        <v>1058</v>
      </c>
      <c r="B245" s="11" t="s">
        <v>205</v>
      </c>
      <c r="C245" s="29" t="s">
        <v>119</v>
      </c>
      <c r="D245" s="62">
        <f t="shared" si="3"/>
        <v>10777.09</v>
      </c>
      <c r="E245" s="45">
        <f>VLOOKUP(A245,[2]גיליון1!$A:$F,6,0)</f>
        <v>673.56812500000001</v>
      </c>
      <c r="F245" s="55"/>
      <c r="G245" s="45">
        <f>VLOOKUP(A245,[2]גיליון1!$A:$G,7,0)</f>
        <v>10103.521875</v>
      </c>
      <c r="H245" s="32">
        <v>40148</v>
      </c>
      <c r="I245" s="36">
        <v>40148</v>
      </c>
    </row>
    <row r="246" spans="1:9" ht="14.5" thickBot="1" x14ac:dyDescent="0.35">
      <c r="A246" s="10">
        <v>1295</v>
      </c>
      <c r="B246" s="11" t="s">
        <v>197</v>
      </c>
      <c r="C246" s="5" t="s">
        <v>244</v>
      </c>
      <c r="D246" s="62">
        <f t="shared" si="3"/>
        <v>7254.66</v>
      </c>
      <c r="E246" s="45">
        <f>VLOOKUP(A246,[2]גיליון1!$A:$F,6,0)</f>
        <v>453.41624999999999</v>
      </c>
      <c r="F246" s="55"/>
      <c r="G246" s="45">
        <f>VLOOKUP(A246,[2]גיליון1!$A:$G,7,0)</f>
        <v>6801.2437499999996</v>
      </c>
      <c r="H246" s="32">
        <v>45323</v>
      </c>
      <c r="I246" s="36">
        <v>45323</v>
      </c>
    </row>
    <row r="247" spans="1:9" ht="14.5" thickBot="1" x14ac:dyDescent="0.35">
      <c r="A247" s="10">
        <v>1053</v>
      </c>
      <c r="B247" s="11" t="s">
        <v>203</v>
      </c>
      <c r="C247" s="29" t="s">
        <v>120</v>
      </c>
      <c r="D247" s="62">
        <f t="shared" si="3"/>
        <v>46.059999999999967</v>
      </c>
      <c r="E247" s="45">
        <f>VLOOKUP(A247,[2]גיליון1!$A:$F,6,0)</f>
        <v>46.056249999999999</v>
      </c>
      <c r="F247" s="55"/>
      <c r="G247" s="45">
        <f>VLOOKUP(A247,[2]גיליון1!$A:$G,7,0)</f>
        <v>3.7499999999681677E-3</v>
      </c>
      <c r="H247" s="32">
        <v>40148</v>
      </c>
      <c r="I247" s="36">
        <v>40148</v>
      </c>
    </row>
    <row r="248" spans="1:9" ht="14.5" thickBot="1" x14ac:dyDescent="0.35">
      <c r="A248" s="10">
        <v>1093</v>
      </c>
      <c r="B248" s="11" t="s">
        <v>204</v>
      </c>
      <c r="C248" s="29" t="s">
        <v>281</v>
      </c>
      <c r="D248" s="62">
        <f t="shared" si="3"/>
        <v>3251.29</v>
      </c>
      <c r="E248" s="45">
        <f>VLOOKUP(A248,[2]גיליון1!$A:$F,6,0)</f>
        <v>203.205625</v>
      </c>
      <c r="F248" s="55"/>
      <c r="G248" s="45">
        <f>VLOOKUP(A248,[2]גיליון1!$A:$G,7,0)</f>
        <v>3048.0843749999999</v>
      </c>
      <c r="H248" s="32">
        <v>40909</v>
      </c>
      <c r="I248" s="36">
        <v>40909</v>
      </c>
    </row>
    <row r="249" spans="1:9" ht="14.5" thickBot="1" x14ac:dyDescent="0.35">
      <c r="A249" s="10">
        <v>1033</v>
      </c>
      <c r="B249" s="11" t="s">
        <v>199</v>
      </c>
      <c r="C249" s="29" t="s">
        <v>121</v>
      </c>
      <c r="D249" s="62">
        <f t="shared" si="3"/>
        <v>7260.06</v>
      </c>
      <c r="E249" s="45">
        <f>VLOOKUP(A249,[2]גיליון1!$A:$F,6,0)</f>
        <v>453.75375000000003</v>
      </c>
      <c r="F249" s="55"/>
      <c r="G249" s="45">
        <f>VLOOKUP(A249,[2]גיליון1!$A:$G,7,0)</f>
        <v>6806.3062500000005</v>
      </c>
      <c r="H249" s="32">
        <v>40148</v>
      </c>
      <c r="I249" s="36">
        <v>40148</v>
      </c>
    </row>
    <row r="250" spans="1:9" ht="14.5" thickBot="1" x14ac:dyDescent="0.35">
      <c r="A250" s="10">
        <v>1154</v>
      </c>
      <c r="B250" s="11" t="s">
        <v>205</v>
      </c>
      <c r="C250" s="29" t="s">
        <v>122</v>
      </c>
      <c r="D250" s="62">
        <f t="shared" si="3"/>
        <v>516.28000000000043</v>
      </c>
      <c r="E250" s="45">
        <f>VLOOKUP(A250,[2]גיליון1!$A:$F,6,0)</f>
        <v>516.28250000000003</v>
      </c>
      <c r="F250" s="55"/>
      <c r="G250" s="45">
        <f>VLOOKUP(A250,[2]גיליון1!$A:$G,7,0)</f>
        <v>-2.4999999995998223E-3</v>
      </c>
      <c r="H250" s="32">
        <v>42401</v>
      </c>
      <c r="I250" s="36">
        <v>42401</v>
      </c>
    </row>
    <row r="251" spans="1:9" ht="14.5" thickBot="1" x14ac:dyDescent="0.35">
      <c r="A251" s="10">
        <v>1123</v>
      </c>
      <c r="B251" s="11" t="s">
        <v>199</v>
      </c>
      <c r="C251" s="29" t="s">
        <v>123</v>
      </c>
      <c r="D251" s="62">
        <f t="shared" si="3"/>
        <v>4608.2299999999996</v>
      </c>
      <c r="E251" s="45">
        <f>VLOOKUP(A251,[2]גיליון1!$A:$F,6,0)</f>
        <v>288.01437499999997</v>
      </c>
      <c r="F251" s="55"/>
      <c r="G251" s="45">
        <f>VLOOKUP(A251,[2]גיליון1!$A:$G,7,0)</f>
        <v>4320.2156249999998</v>
      </c>
      <c r="H251" s="32">
        <v>41730</v>
      </c>
      <c r="I251" s="36">
        <v>41730</v>
      </c>
    </row>
    <row r="252" spans="1:9" ht="14.5" thickBot="1" x14ac:dyDescent="0.35">
      <c r="A252" s="10">
        <v>1332</v>
      </c>
      <c r="B252" s="11" t="s">
        <v>202</v>
      </c>
      <c r="C252" s="29" t="s">
        <v>300</v>
      </c>
      <c r="D252" s="62">
        <f t="shared" si="3"/>
        <v>3512.11</v>
      </c>
      <c r="E252" s="45">
        <f>VLOOKUP(A252,[2]גיליון1!$A:$F,6,0)</f>
        <v>219.50687500000001</v>
      </c>
      <c r="F252" s="55"/>
      <c r="G252" s="45">
        <f>VLOOKUP(A252,[2]גיליון1!$A:$G,7,0)</f>
        <v>3292.6031250000001</v>
      </c>
      <c r="H252" s="32"/>
      <c r="I252" s="36">
        <v>46054</v>
      </c>
    </row>
    <row r="253" spans="1:9" ht="14.5" thickBot="1" x14ac:dyDescent="0.35">
      <c r="A253" s="10">
        <v>1300</v>
      </c>
      <c r="B253" s="11" t="s">
        <v>199</v>
      </c>
      <c r="C253" s="5" t="s">
        <v>249</v>
      </c>
      <c r="D253" s="62">
        <f t="shared" si="3"/>
        <v>245.14</v>
      </c>
      <c r="E253" s="45">
        <f>VLOOKUP(A253,[2]גיליון1!$A:$F,6,0)</f>
        <v>15.321249999999999</v>
      </c>
      <c r="F253" s="55"/>
      <c r="G253" s="45">
        <f>VLOOKUP(A253,[2]גיליון1!$A:$G,7,0)</f>
        <v>229.81874999999999</v>
      </c>
      <c r="H253" s="32">
        <v>45323</v>
      </c>
      <c r="I253" s="36">
        <v>45323</v>
      </c>
    </row>
    <row r="254" spans="1:9" ht="14.5" thickBot="1" x14ac:dyDescent="0.35">
      <c r="A254" s="10">
        <v>1128</v>
      </c>
      <c r="B254" s="11" t="s">
        <v>200</v>
      </c>
      <c r="C254" s="29" t="s">
        <v>124</v>
      </c>
      <c r="D254" s="62">
        <f t="shared" si="3"/>
        <v>3716.69</v>
      </c>
      <c r="E254" s="45">
        <f>VLOOKUP(A254,[2]גיליון1!$A:$F,6,0)</f>
        <v>232.293125</v>
      </c>
      <c r="F254" s="55"/>
      <c r="G254" s="45">
        <f>VLOOKUP(A254,[2]גיליון1!$A:$G,7,0)</f>
        <v>3484.3968749999999</v>
      </c>
      <c r="H254" s="32">
        <v>41730</v>
      </c>
      <c r="I254" s="36">
        <v>41730</v>
      </c>
    </row>
    <row r="255" spans="1:9" ht="14.5" thickBot="1" x14ac:dyDescent="0.35">
      <c r="A255" s="10">
        <v>1289</v>
      </c>
      <c r="B255" s="11" t="s">
        <v>206</v>
      </c>
      <c r="C255" s="5" t="s">
        <v>238</v>
      </c>
      <c r="D255" s="62">
        <f t="shared" si="3"/>
        <v>466.06</v>
      </c>
      <c r="E255" s="45">
        <f>VLOOKUP(A255,[2]גיליון1!$A:$F,6,0)</f>
        <v>29.12875</v>
      </c>
      <c r="F255" s="55"/>
      <c r="G255" s="45">
        <f>VLOOKUP(A255,[2]גיליון1!$A:$G,7,0)</f>
        <v>436.93124999999998</v>
      </c>
      <c r="H255" s="32">
        <v>45323</v>
      </c>
      <c r="I255" s="36">
        <v>45323</v>
      </c>
    </row>
    <row r="256" spans="1:9" ht="14.5" thickBot="1" x14ac:dyDescent="0.35">
      <c r="A256" s="10">
        <v>1046</v>
      </c>
      <c r="B256" s="11" t="s">
        <v>200</v>
      </c>
      <c r="C256" s="29" t="s">
        <v>125</v>
      </c>
      <c r="D256" s="62">
        <f t="shared" si="3"/>
        <v>4510.2</v>
      </c>
      <c r="E256" s="45">
        <f>VLOOKUP(A256,[2]גיליון1!$A:$F,6,0)</f>
        <v>281.88749999999999</v>
      </c>
      <c r="F256" s="55"/>
      <c r="G256" s="45">
        <f>VLOOKUP(A256,[2]גיליון1!$A:$G,7,0)</f>
        <v>4228.3125</v>
      </c>
      <c r="H256" s="32">
        <v>40238</v>
      </c>
      <c r="I256" s="36">
        <v>40238</v>
      </c>
    </row>
    <row r="257" spans="1:9" ht="14.5" thickBot="1" x14ac:dyDescent="0.35">
      <c r="A257" s="10">
        <v>1175</v>
      </c>
      <c r="B257" s="11" t="s">
        <v>205</v>
      </c>
      <c r="C257" s="29" t="s">
        <v>126</v>
      </c>
      <c r="D257" s="62">
        <f t="shared" si="3"/>
        <v>4977.12</v>
      </c>
      <c r="E257" s="45">
        <f>VLOOKUP(A257,[2]גיליון1!$A:$F,6,0)</f>
        <v>311.07</v>
      </c>
      <c r="F257" s="55"/>
      <c r="G257" s="45">
        <f>VLOOKUP(A257,[2]גיליון1!$A:$G,7,0)</f>
        <v>4666.05</v>
      </c>
      <c r="H257" s="32">
        <v>43132</v>
      </c>
      <c r="I257" s="36">
        <v>43132</v>
      </c>
    </row>
    <row r="258" spans="1:9" ht="14.5" thickBot="1" x14ac:dyDescent="0.35">
      <c r="A258" s="10">
        <v>1083</v>
      </c>
      <c r="B258" s="11" t="s">
        <v>204</v>
      </c>
      <c r="C258" s="29" t="s">
        <v>231</v>
      </c>
      <c r="D258" s="62">
        <f t="shared" si="3"/>
        <v>14010.96</v>
      </c>
      <c r="E258" s="45">
        <f>VLOOKUP(A258,[2]גיליון1!$A:$F,6,0)</f>
        <v>875.68499999999995</v>
      </c>
      <c r="F258" s="70">
        <v>10932</v>
      </c>
      <c r="G258" s="45">
        <f>VLOOKUP(A258,[2]גיליון1!$A:$G,7,0)</f>
        <v>13135.275</v>
      </c>
      <c r="H258" s="32">
        <v>40909</v>
      </c>
      <c r="I258" s="36">
        <v>40909</v>
      </c>
    </row>
    <row r="259" spans="1:9" ht="14.5" thickBot="1" x14ac:dyDescent="0.35">
      <c r="A259" s="10">
        <v>1067</v>
      </c>
      <c r="B259" s="11" t="s">
        <v>206</v>
      </c>
      <c r="C259" s="29" t="s">
        <v>127</v>
      </c>
      <c r="D259" s="62">
        <f t="shared" si="3"/>
        <v>18557.490000000002</v>
      </c>
      <c r="E259" s="45">
        <f>VLOOKUP(A259,[2]גיליון1!$A:$F,6,0)</f>
        <v>1159.8431250000001</v>
      </c>
      <c r="F259" s="55"/>
      <c r="G259" s="45">
        <f>VLOOKUP(A259,[2]גיליון1!$A:$G,7,0)</f>
        <v>17397.646875000002</v>
      </c>
      <c r="H259" s="32">
        <v>40544</v>
      </c>
      <c r="I259" s="36">
        <v>40544</v>
      </c>
    </row>
    <row r="260" spans="1:9" ht="14.5" thickBot="1" x14ac:dyDescent="0.35">
      <c r="A260" s="10">
        <v>1098</v>
      </c>
      <c r="B260" s="11" t="s">
        <v>202</v>
      </c>
      <c r="C260" s="29" t="s">
        <v>128</v>
      </c>
      <c r="D260" s="62">
        <f t="shared" si="3"/>
        <v>5412.36</v>
      </c>
      <c r="E260" s="45">
        <f>VLOOKUP(A260,[2]גיליון1!$A:$F,6,0)</f>
        <v>338.27249999999998</v>
      </c>
      <c r="F260" s="55"/>
      <c r="G260" s="45">
        <f>VLOOKUP(A260,[2]גיליון1!$A:$G,7,0)</f>
        <v>5074.0874999999996</v>
      </c>
      <c r="H260" s="32">
        <v>41306</v>
      </c>
      <c r="I260" s="36">
        <v>41306</v>
      </c>
    </row>
    <row r="261" spans="1:9" ht="14.5" thickBot="1" x14ac:dyDescent="0.35">
      <c r="A261" s="10">
        <v>1195</v>
      </c>
      <c r="B261" s="11" t="s">
        <v>200</v>
      </c>
      <c r="C261" s="29" t="s">
        <v>151</v>
      </c>
      <c r="D261" s="62">
        <f t="shared" ref="D261:D281" si="4">SUM(G261,E261)</f>
        <v>4309.9799999999996</v>
      </c>
      <c r="E261" s="45">
        <f>VLOOKUP(A261,[2]גיליון1!$A:$F,6,0)</f>
        <v>269.37374999999997</v>
      </c>
      <c r="F261" s="55"/>
      <c r="G261" s="45">
        <f>VLOOKUP(A261,[2]גיליון1!$A:$G,7,0)</f>
        <v>4040.6062499999998</v>
      </c>
      <c r="H261" s="32">
        <v>43891</v>
      </c>
      <c r="I261" s="36">
        <v>43891</v>
      </c>
    </row>
    <row r="262" spans="1:9" ht="14.5" thickBot="1" x14ac:dyDescent="0.35">
      <c r="A262" s="10">
        <v>1227</v>
      </c>
      <c r="B262" s="11" t="s">
        <v>204</v>
      </c>
      <c r="C262" s="5" t="s">
        <v>164</v>
      </c>
      <c r="D262" s="62">
        <f t="shared" si="4"/>
        <v>30.439999999999987</v>
      </c>
      <c r="E262" s="45">
        <f>VLOOKUP(A262,[2]גיליון1!$A:$F,6,0)</f>
        <v>30.440625000000001</v>
      </c>
      <c r="F262" s="55"/>
      <c r="G262" s="45">
        <f>VLOOKUP(A262,[2]גיליון1!$A:$G,7,0)</f>
        <v>-6.2500000001364242E-4</v>
      </c>
      <c r="H262" s="32">
        <v>44270</v>
      </c>
      <c r="I262" s="36">
        <v>44270</v>
      </c>
    </row>
    <row r="263" spans="1:9" ht="14.5" thickBot="1" x14ac:dyDescent="0.35">
      <c r="A263" s="10">
        <v>1166</v>
      </c>
      <c r="B263" s="11" t="s">
        <v>204</v>
      </c>
      <c r="C263" s="29" t="s">
        <v>129</v>
      </c>
      <c r="D263" s="62">
        <f t="shared" si="4"/>
        <v>2801.95</v>
      </c>
      <c r="E263" s="45">
        <f>VLOOKUP(A263,[2]גיליון1!$A:$F,6,0)</f>
        <v>175.12187499999999</v>
      </c>
      <c r="F263" s="55"/>
      <c r="G263" s="45">
        <f>VLOOKUP(A263,[2]גיליון1!$A:$G,7,0)</f>
        <v>2626.828125</v>
      </c>
      <c r="H263" s="32">
        <v>43132</v>
      </c>
      <c r="I263" s="36">
        <v>43132</v>
      </c>
    </row>
    <row r="264" spans="1:9" ht="14.5" thickBot="1" x14ac:dyDescent="0.35">
      <c r="A264" s="10">
        <v>1103</v>
      </c>
      <c r="B264" s="11" t="s">
        <v>200</v>
      </c>
      <c r="C264" s="29" t="s">
        <v>130</v>
      </c>
      <c r="D264" s="62">
        <f t="shared" si="4"/>
        <v>5888.68</v>
      </c>
      <c r="E264" s="45">
        <f>VLOOKUP(A264,[2]גיליון1!$A:$F,6,0)</f>
        <v>368.04250000000002</v>
      </c>
      <c r="F264" s="55"/>
      <c r="G264" s="45">
        <f>VLOOKUP(A264,[2]גיליון1!$A:$G,7,0)</f>
        <v>5520.6375000000007</v>
      </c>
      <c r="H264" s="32">
        <v>41306</v>
      </c>
      <c r="I264" s="36">
        <v>41306</v>
      </c>
    </row>
    <row r="265" spans="1:9" ht="14.5" thickBot="1" x14ac:dyDescent="0.35">
      <c r="A265" s="10">
        <v>1282</v>
      </c>
      <c r="B265" s="18" t="s">
        <v>207</v>
      </c>
      <c r="C265" s="5" t="s">
        <v>223</v>
      </c>
      <c r="D265" s="62">
        <f t="shared" si="4"/>
        <v>2756.51</v>
      </c>
      <c r="E265" s="45">
        <f>VLOOKUP(A265,[2]גיליון1!$A:$F,6,0)</f>
        <v>172.28187500000001</v>
      </c>
      <c r="F265" s="55"/>
      <c r="G265" s="45">
        <f>VLOOKUP(A265,[2]גיליון1!$A:$G,7,0)</f>
        <v>2584.2281250000001</v>
      </c>
      <c r="H265" s="32">
        <v>44958</v>
      </c>
      <c r="I265" s="36">
        <v>44958</v>
      </c>
    </row>
    <row r="266" spans="1:9" ht="14.5" thickBot="1" x14ac:dyDescent="0.35">
      <c r="A266" s="10">
        <v>1290</v>
      </c>
      <c r="B266" s="11" t="s">
        <v>200</v>
      </c>
      <c r="C266" s="5" t="s">
        <v>239</v>
      </c>
      <c r="D266" s="62">
        <f t="shared" si="4"/>
        <v>834.58</v>
      </c>
      <c r="E266" s="45">
        <f>VLOOKUP(A266,[2]גיליון1!$A:$F,6,0)</f>
        <v>52.161250000000003</v>
      </c>
      <c r="F266" s="55"/>
      <c r="G266" s="45">
        <f>VLOOKUP(A266,[2]גיליון1!$A:$G,7,0)</f>
        <v>782.41875000000005</v>
      </c>
      <c r="H266" s="32">
        <v>45323</v>
      </c>
      <c r="I266" s="36">
        <v>45323</v>
      </c>
    </row>
    <row r="267" spans="1:9" ht="14.5" thickBot="1" x14ac:dyDescent="0.35">
      <c r="A267" s="10">
        <v>1214</v>
      </c>
      <c r="B267" s="11" t="s">
        <v>207</v>
      </c>
      <c r="C267" s="29" t="s">
        <v>137</v>
      </c>
      <c r="D267" s="62">
        <f t="shared" si="4"/>
        <v>4657.45</v>
      </c>
      <c r="E267" s="45">
        <f>VLOOKUP(A267,[2]גיליון1!$A:$F,6,0)</f>
        <v>291.09062499999999</v>
      </c>
      <c r="F267" s="55"/>
      <c r="G267" s="45">
        <f>VLOOKUP(A267,[2]גיליון1!$A:$G,7,0)</f>
        <v>4366.359375</v>
      </c>
      <c r="H267" s="32">
        <v>43891</v>
      </c>
      <c r="I267" s="36">
        <v>43891</v>
      </c>
    </row>
    <row r="268" spans="1:9" ht="14.5" thickBot="1" x14ac:dyDescent="0.35">
      <c r="A268" s="12">
        <v>1210</v>
      </c>
      <c r="B268" s="15" t="s">
        <v>197</v>
      </c>
      <c r="C268" s="43" t="s">
        <v>283</v>
      </c>
      <c r="D268" s="62">
        <f t="shared" si="4"/>
        <v>6352.75</v>
      </c>
      <c r="E268" s="45">
        <f>VLOOKUP(A268,[2]גיליון1!$A:$F,6,0)</f>
        <v>397.046875</v>
      </c>
      <c r="F268" s="55"/>
      <c r="G268" s="45">
        <f>VLOOKUP(A268,[2]גיליון1!$A:$G,7,0)</f>
        <v>5955.703125</v>
      </c>
      <c r="H268" s="32">
        <v>43891</v>
      </c>
      <c r="I268" s="36">
        <v>43891</v>
      </c>
    </row>
    <row r="269" spans="1:9" ht="14.5" thickBot="1" x14ac:dyDescent="0.35">
      <c r="A269" s="10">
        <v>1252</v>
      </c>
      <c r="B269" s="11" t="s">
        <v>199</v>
      </c>
      <c r="C269" s="5" t="s">
        <v>187</v>
      </c>
      <c r="D269" s="62">
        <f t="shared" si="4"/>
        <v>5217.79</v>
      </c>
      <c r="E269" s="45">
        <f>VLOOKUP(A269,[2]גיליון1!$A:$F,6,0)</f>
        <v>326.111875</v>
      </c>
      <c r="F269" s="55"/>
      <c r="G269" s="45">
        <f>VLOOKUP(A269,[2]גיליון1!$A:$G,7,0)</f>
        <v>4891.6781250000004</v>
      </c>
      <c r="H269" s="32">
        <v>44593</v>
      </c>
      <c r="I269" s="36">
        <v>44593</v>
      </c>
    </row>
    <row r="270" spans="1:9" ht="14.5" thickBot="1" x14ac:dyDescent="0.35">
      <c r="A270" s="10">
        <v>1096</v>
      </c>
      <c r="B270" s="11" t="s">
        <v>197</v>
      </c>
      <c r="C270" s="29" t="s">
        <v>131</v>
      </c>
      <c r="D270" s="62">
        <f t="shared" si="4"/>
        <v>5724.62</v>
      </c>
      <c r="E270" s="45">
        <f>VLOOKUP(A270,[2]גיליון1!$A:$F,6,0)</f>
        <v>357.78874999999999</v>
      </c>
      <c r="F270" s="55"/>
      <c r="G270" s="45">
        <f>VLOOKUP(A270,[2]גיליון1!$A:$G,7,0)</f>
        <v>5366.8312500000002</v>
      </c>
      <c r="H270" s="32">
        <v>41306</v>
      </c>
      <c r="I270" s="36">
        <v>41306</v>
      </c>
    </row>
    <row r="271" spans="1:9" ht="14.5" thickBot="1" x14ac:dyDescent="0.35">
      <c r="A271" s="10">
        <v>1283</v>
      </c>
      <c r="B271" s="11" t="s">
        <v>200</v>
      </c>
      <c r="C271" s="5" t="s">
        <v>224</v>
      </c>
      <c r="D271" s="62">
        <f t="shared" si="4"/>
        <v>10993.84</v>
      </c>
      <c r="E271" s="45">
        <f>VLOOKUP(A271,[2]גיליון1!$A:$F,6,0)</f>
        <v>687.11500000000001</v>
      </c>
      <c r="F271" s="55"/>
      <c r="G271" s="45">
        <f>VLOOKUP(A271,[2]גיליון1!$A:$G,7,0)</f>
        <v>10306.725</v>
      </c>
      <c r="H271" s="32">
        <v>44958</v>
      </c>
      <c r="I271" s="36">
        <v>44958</v>
      </c>
    </row>
    <row r="272" spans="1:9" ht="14.5" thickBot="1" x14ac:dyDescent="0.35">
      <c r="A272" s="10">
        <v>1284</v>
      </c>
      <c r="B272" s="11" t="s">
        <v>204</v>
      </c>
      <c r="C272" s="5" t="s">
        <v>225</v>
      </c>
      <c r="D272" s="62">
        <f t="shared" si="4"/>
        <v>9542.7900000000009</v>
      </c>
      <c r="E272" s="45">
        <f>VLOOKUP(A272,[2]גיליון1!$A:$F,6,0)</f>
        <v>596.42437500000005</v>
      </c>
      <c r="F272" s="55"/>
      <c r="G272" s="45">
        <f>VLOOKUP(A272,[2]גיליון1!$A:$G,7,0)</f>
        <v>8946.3656250000004</v>
      </c>
      <c r="H272" s="32">
        <v>44958</v>
      </c>
      <c r="I272" s="36">
        <v>44958</v>
      </c>
    </row>
    <row r="273" spans="1:9" ht="14.15" customHeight="1" thickBot="1" x14ac:dyDescent="0.35">
      <c r="A273" s="10">
        <v>1245</v>
      </c>
      <c r="B273" s="11" t="s">
        <v>200</v>
      </c>
      <c r="C273" s="5" t="s">
        <v>180</v>
      </c>
      <c r="D273" s="62">
        <f t="shared" si="4"/>
        <v>6503.16</v>
      </c>
      <c r="E273" s="45">
        <f>VLOOKUP(A273,[2]גיליון1!$A:$F,6,0)</f>
        <v>406.44749999999999</v>
      </c>
      <c r="F273" s="55"/>
      <c r="G273" s="45">
        <f>VLOOKUP(A273,[2]גיליון1!$A:$G,7,0)</f>
        <v>6096.7124999999996</v>
      </c>
      <c r="H273" s="32">
        <v>44593</v>
      </c>
      <c r="I273" s="36">
        <v>44593</v>
      </c>
    </row>
    <row r="274" spans="1:9" ht="14.5" thickBot="1" x14ac:dyDescent="0.35">
      <c r="A274" s="10">
        <v>1114</v>
      </c>
      <c r="B274" s="11" t="s">
        <v>200</v>
      </c>
      <c r="C274" s="29" t="s">
        <v>132</v>
      </c>
      <c r="D274" s="62">
        <f t="shared" si="4"/>
        <v>8569.59</v>
      </c>
      <c r="E274" s="45">
        <f>VLOOKUP(A274,[2]גיליון1!$A:$F,6,0)</f>
        <v>535.59937500000001</v>
      </c>
      <c r="F274" s="55"/>
      <c r="G274" s="45">
        <f>VLOOKUP(A274,[2]גיליון1!$A:$G,7,0)</f>
        <v>8033.9906250000004</v>
      </c>
      <c r="H274" s="32">
        <v>41306</v>
      </c>
      <c r="I274" s="36">
        <v>41306</v>
      </c>
    </row>
    <row r="275" spans="1:9" ht="14.5" thickBot="1" x14ac:dyDescent="0.35">
      <c r="A275" s="10">
        <v>1129</v>
      </c>
      <c r="B275" s="11" t="s">
        <v>200</v>
      </c>
      <c r="C275" s="29" t="s">
        <v>133</v>
      </c>
      <c r="D275" s="62">
        <f t="shared" si="4"/>
        <v>12598.08</v>
      </c>
      <c r="E275" s="45">
        <f>VLOOKUP(A275,[2]גיליון1!$A:$F,6,0)</f>
        <v>787.38</v>
      </c>
      <c r="F275" s="55"/>
      <c r="G275" s="45">
        <f>VLOOKUP(A275,[2]גיליון1!$A:$G,7,0)</f>
        <v>11810.7</v>
      </c>
      <c r="H275" s="32">
        <v>41730</v>
      </c>
      <c r="I275" s="36">
        <v>41730</v>
      </c>
    </row>
    <row r="276" spans="1:9" ht="14.5" thickBot="1" x14ac:dyDescent="0.35">
      <c r="A276" s="10">
        <v>1207</v>
      </c>
      <c r="B276" s="11" t="s">
        <v>203</v>
      </c>
      <c r="C276" s="29" t="s">
        <v>143</v>
      </c>
      <c r="D276" s="62">
        <f t="shared" si="4"/>
        <v>4768.22</v>
      </c>
      <c r="E276" s="45">
        <f>VLOOKUP(A276,[2]גיליון1!$A:$F,6,0)</f>
        <v>298.01375000000002</v>
      </c>
      <c r="F276" s="55"/>
      <c r="G276" s="45">
        <f>VLOOKUP(A276,[2]גיליון1!$A:$G,7,0)</f>
        <v>4470.2062500000002</v>
      </c>
      <c r="H276" s="32">
        <v>43891</v>
      </c>
      <c r="I276" s="36">
        <v>43891</v>
      </c>
    </row>
    <row r="277" spans="1:9" ht="14.5" thickBot="1" x14ac:dyDescent="0.35">
      <c r="A277" s="10">
        <v>1287</v>
      </c>
      <c r="B277" s="11" t="s">
        <v>204</v>
      </c>
      <c r="C277" s="5" t="s">
        <v>237</v>
      </c>
      <c r="D277" s="62">
        <f t="shared" si="4"/>
        <v>849.59</v>
      </c>
      <c r="E277" s="45">
        <f>VLOOKUP(A277,[2]גיליון1!$A:$F,6,0)</f>
        <v>53.099375000000002</v>
      </c>
      <c r="F277" s="55"/>
      <c r="G277" s="45">
        <f>VLOOKUP(A277,[2]גיליון1!$A:$G,7,0)</f>
        <v>796.49062500000002</v>
      </c>
      <c r="H277" s="32">
        <v>45323</v>
      </c>
      <c r="I277" s="36">
        <v>45323</v>
      </c>
    </row>
    <row r="278" spans="1:9" ht="14.5" thickBot="1" x14ac:dyDescent="0.35">
      <c r="A278" s="10">
        <v>1099</v>
      </c>
      <c r="B278" s="11" t="s">
        <v>200</v>
      </c>
      <c r="C278" s="29" t="s">
        <v>134</v>
      </c>
      <c r="D278" s="62">
        <f t="shared" si="4"/>
        <v>5837.67</v>
      </c>
      <c r="E278" s="45">
        <f>VLOOKUP(A278,[2]גיליון1!$A:$F,6,0)</f>
        <v>364.854375</v>
      </c>
      <c r="F278" s="55"/>
      <c r="G278" s="45">
        <f>VLOOKUP(A278,[2]גיליון1!$A:$G,7,0)</f>
        <v>5472.8156250000002</v>
      </c>
      <c r="H278" s="32">
        <v>41306</v>
      </c>
      <c r="I278" s="36">
        <v>41306</v>
      </c>
    </row>
    <row r="279" spans="1:9" ht="14.5" thickBot="1" x14ac:dyDescent="0.35">
      <c r="A279" s="10">
        <v>1073</v>
      </c>
      <c r="B279" s="11" t="s">
        <v>201</v>
      </c>
      <c r="C279" s="29" t="s">
        <v>135</v>
      </c>
      <c r="D279" s="62">
        <f t="shared" si="4"/>
        <v>3060.35</v>
      </c>
      <c r="E279" s="45">
        <f>VLOOKUP(A279,[2]גיליון1!$A:$F,6,0)</f>
        <v>191.27187499999999</v>
      </c>
      <c r="F279" s="55"/>
      <c r="G279" s="45">
        <f>VLOOKUP(A279,[2]גיליון1!$A:$G,7,0)</f>
        <v>2869.078125</v>
      </c>
      <c r="H279" s="49">
        <v>40909</v>
      </c>
      <c r="I279" s="36">
        <v>40909</v>
      </c>
    </row>
    <row r="280" spans="1:9" ht="14.5" thickBot="1" x14ac:dyDescent="0.35">
      <c r="A280" s="10">
        <v>1066</v>
      </c>
      <c r="B280" s="11" t="s">
        <v>206</v>
      </c>
      <c r="C280" s="29" t="s">
        <v>136</v>
      </c>
      <c r="D280" s="62">
        <f t="shared" si="4"/>
        <v>83915.61</v>
      </c>
      <c r="E280" s="45">
        <f>VLOOKUP(A280,[2]גיליון1!$A:$F,6,0)</f>
        <v>5244.725625</v>
      </c>
      <c r="F280" s="55"/>
      <c r="G280" s="45">
        <f>VLOOKUP(A280,[2]גיליון1!$A:$G,7,0)</f>
        <v>78670.884374999994</v>
      </c>
      <c r="H280" s="51">
        <v>40544</v>
      </c>
      <c r="I280" s="36">
        <v>40544</v>
      </c>
    </row>
    <row r="281" spans="1:9" ht="14.5" thickBot="1" x14ac:dyDescent="0.35">
      <c r="A281" s="19">
        <v>1285</v>
      </c>
      <c r="B281" s="20" t="s">
        <v>205</v>
      </c>
      <c r="C281" s="6" t="s">
        <v>226</v>
      </c>
      <c r="D281" s="62">
        <f t="shared" si="4"/>
        <v>6586.54</v>
      </c>
      <c r="E281" s="45">
        <f>VLOOKUP(A281,[2]גיליון1!$A:$F,6,0)</f>
        <v>411.65875</v>
      </c>
      <c r="F281" s="55"/>
      <c r="G281" s="45">
        <f>VLOOKUP(A281,[2]גיליון1!$A:$G,7,0)</f>
        <v>6174.8812500000004</v>
      </c>
      <c r="H281" s="53">
        <v>44958</v>
      </c>
      <c r="I281" s="36">
        <v>44958</v>
      </c>
    </row>
    <row r="282" spans="1:9" ht="14.5" thickBot="1" x14ac:dyDescent="0.35">
      <c r="C282" s="25"/>
      <c r="D282" s="57">
        <f>SUM(D4:D281)</f>
        <v>2859225.0499999984</v>
      </c>
      <c r="E282" s="57">
        <f t="shared" ref="E282:G282" si="5">SUM(E4:E281)</f>
        <v>181560.09312499987</v>
      </c>
      <c r="F282" s="47">
        <f t="shared" si="5"/>
        <v>10932</v>
      </c>
      <c r="G282" s="47">
        <f t="shared" si="5"/>
        <v>2677664.9568750011</v>
      </c>
      <c r="H282" s="27"/>
    </row>
    <row r="283" spans="1:9" x14ac:dyDescent="0.3">
      <c r="C283" s="25"/>
      <c r="D283" s="26"/>
      <c r="E283" s="26"/>
      <c r="F283" s="26"/>
      <c r="G283" s="9"/>
      <c r="H283" s="27"/>
    </row>
    <row r="284" spans="1:9" s="2" customFormat="1" x14ac:dyDescent="0.3">
      <c r="A284" s="1"/>
      <c r="B284"/>
      <c r="C284" s="1"/>
      <c r="D284" s="28"/>
      <c r="E284" s="28"/>
      <c r="F284" s="28"/>
      <c r="G284" s="28"/>
      <c r="I284" s="30"/>
    </row>
    <row r="285" spans="1:9" s="2" customFormat="1" x14ac:dyDescent="0.3">
      <c r="A285" s="1"/>
      <c r="B285"/>
      <c r="C285" s="1"/>
      <c r="D285" s="26"/>
      <c r="E285" s="26"/>
      <c r="F285" s="26"/>
      <c r="G285" s="26"/>
      <c r="I285" s="30"/>
    </row>
    <row r="286" spans="1:9" s="2" customFormat="1" x14ac:dyDescent="0.3">
      <c r="A286" s="1"/>
      <c r="B286"/>
      <c r="C286" s="1"/>
      <c r="D286" s="9"/>
      <c r="E286" s="9"/>
      <c r="F286" s="9"/>
      <c r="G286" s="9"/>
      <c r="I286" s="30"/>
    </row>
    <row r="287" spans="1:9" s="2" customFormat="1" x14ac:dyDescent="0.3">
      <c r="A287" s="1"/>
      <c r="B287"/>
      <c r="C287" s="9"/>
      <c r="D287" s="37"/>
      <c r="E287" s="46"/>
      <c r="F287" s="46"/>
      <c r="G287" s="46"/>
      <c r="I287" s="30"/>
    </row>
    <row r="288" spans="1:9" s="2" customFormat="1" x14ac:dyDescent="0.3">
      <c r="A288" s="1"/>
      <c r="B288"/>
      <c r="C288" s="9"/>
      <c r="E288" s="46"/>
      <c r="F288" s="46"/>
      <c r="G288" s="46"/>
      <c r="I288" s="30"/>
    </row>
    <row r="289" spans="1:10" s="2" customFormat="1" x14ac:dyDescent="0.3">
      <c r="A289" s="1"/>
      <c r="B289"/>
      <c r="C289" s="9"/>
      <c r="E289" s="46"/>
      <c r="F289" s="46"/>
      <c r="G289" s="46"/>
      <c r="I289" s="30"/>
    </row>
    <row r="290" spans="1:10" s="2" customFormat="1" x14ac:dyDescent="0.3">
      <c r="A290" s="1"/>
      <c r="B290"/>
      <c r="C290" s="9"/>
      <c r="D290" s="37"/>
      <c r="E290" s="46"/>
      <c r="F290" s="46"/>
      <c r="G290" s="46"/>
      <c r="I290" s="30"/>
    </row>
    <row r="291" spans="1:10" s="2" customFormat="1" x14ac:dyDescent="0.3">
      <c r="A291" s="1"/>
      <c r="B291"/>
      <c r="C291" s="58"/>
      <c r="D291" s="9"/>
      <c r="E291" s="3"/>
      <c r="F291" s="3"/>
      <c r="G291" s="46"/>
      <c r="I291" s="30"/>
    </row>
    <row r="300" spans="1:10" s="34" customFormat="1" x14ac:dyDescent="0.3">
      <c r="A300" s="1"/>
      <c r="B300"/>
      <c r="C300" s="1"/>
      <c r="D300" s="7"/>
      <c r="E300" s="7"/>
      <c r="F300" s="7"/>
      <c r="G300" s="7"/>
      <c r="H300" s="2"/>
      <c r="J300"/>
    </row>
    <row r="301" spans="1:10" s="34" customFormat="1" x14ac:dyDescent="0.3">
      <c r="A301" s="1"/>
      <c r="B301"/>
      <c r="C301" s="1"/>
      <c r="D301" s="7"/>
      <c r="E301" s="7"/>
      <c r="F301" s="7"/>
      <c r="G301" s="7"/>
      <c r="H301" s="2"/>
      <c r="J301"/>
    </row>
    <row r="302" spans="1:10" s="34" customFormat="1" x14ac:dyDescent="0.3">
      <c r="A302" s="1"/>
      <c r="B302"/>
      <c r="C302" s="1"/>
      <c r="D302" s="7"/>
      <c r="E302" s="7"/>
      <c r="F302" s="7"/>
      <c r="G302" s="7"/>
      <c r="H302" s="2"/>
      <c r="J302"/>
    </row>
    <row r="303" spans="1:10" s="34" customFormat="1" x14ac:dyDescent="0.3">
      <c r="A303" s="1"/>
      <c r="B303"/>
      <c r="C303" s="1"/>
      <c r="D303" s="9"/>
      <c r="E303" s="9"/>
      <c r="F303" s="9"/>
      <c r="G303" s="9"/>
      <c r="H303"/>
      <c r="J303"/>
    </row>
    <row r="304" spans="1:10" s="34" customFormat="1" x14ac:dyDescent="0.3">
      <c r="A304" s="1"/>
      <c r="B304"/>
      <c r="C304" s="25"/>
      <c r="D304" s="9"/>
      <c r="E304" s="9"/>
      <c r="F304" s="9"/>
      <c r="G304" s="9"/>
      <c r="H304"/>
      <c r="J304"/>
    </row>
    <row r="305" spans="1:10" s="34" customFormat="1" x14ac:dyDescent="0.3">
      <c r="A305" s="1"/>
      <c r="B305"/>
      <c r="C305" s="1"/>
      <c r="D305" s="7"/>
      <c r="E305" s="7"/>
      <c r="F305" s="7"/>
      <c r="G305" s="7"/>
      <c r="H305" s="2"/>
      <c r="J305"/>
    </row>
    <row r="306" spans="1:10" s="34" customFormat="1" x14ac:dyDescent="0.3">
      <c r="A306" s="1"/>
      <c r="B306"/>
      <c r="C306" s="1"/>
      <c r="D306" s="7"/>
      <c r="E306" s="7"/>
      <c r="F306" s="7"/>
      <c r="G306" s="7"/>
      <c r="H306" s="2"/>
      <c r="J306"/>
    </row>
    <row r="307" spans="1:10" s="34" customFormat="1" x14ac:dyDescent="0.3">
      <c r="A307" s="1"/>
      <c r="B307"/>
      <c r="C307" s="1"/>
      <c r="D307" s="7"/>
      <c r="E307" s="7"/>
      <c r="F307" s="7"/>
      <c r="G307" s="7"/>
      <c r="H307" s="2"/>
      <c r="J307"/>
    </row>
  </sheetData>
  <autoFilter ref="A3:I282" xr:uid="{14422465-9AFE-4580-854D-1CD2E224FE76}"/>
  <mergeCells count="1">
    <mergeCell ref="A1:G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A0A24C61590504ABCFDB990FB22C7D1" ma:contentTypeVersion="13" ma:contentTypeDescription="צור מסמך חדש." ma:contentTypeScope="" ma:versionID="4dd4b05cec7026b3d548146f005b0081">
  <xsd:schema xmlns:xsd="http://www.w3.org/2001/XMLSchema" xmlns:xs="http://www.w3.org/2001/XMLSchema" xmlns:p="http://schemas.microsoft.com/office/2006/metadata/properties" xmlns:ns2="0a2b85d2-54f1-4500-98f5-23c79f6cda42" xmlns:ns3="9fd6bab6-6ac3-4c3e-ba8c-d591a4752cd7" targetNamespace="http://schemas.microsoft.com/office/2006/metadata/properties" ma:root="true" ma:fieldsID="d3440b11773deb2a3a2ef4a20155257b" ns2:_="" ns3:_="">
    <xsd:import namespace="0a2b85d2-54f1-4500-98f5-23c79f6cda42"/>
    <xsd:import namespace="9fd6bab6-6ac3-4c3e-ba8c-d591a4752c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b85d2-54f1-4500-98f5-23c79f6cda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תגיות תמונה" ma:readOnly="false" ma:fieldId="{5cf76f15-5ced-4ddc-b409-7134ff3c332f}" ma:taxonomyMulti="true" ma:sspId="598a2b43-fd38-41ab-a307-520cf8b78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6bab6-6ac3-4c3e-ba8c-d591a4752cd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87cf9dd-8102-415c-af94-525157c6331f}" ma:internalName="TaxCatchAll" ma:showField="CatchAllData" ma:web="9fd6bab6-6ac3-4c3e-ba8c-d591a4752c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d6bab6-6ac3-4c3e-ba8c-d591a4752cd7" xsi:nil="true"/>
    <lcf76f155ced4ddcb4097134ff3c332f xmlns="0a2b85d2-54f1-4500-98f5-23c79f6cda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831ECB-36F9-4177-8DD9-9A575A1F50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CED616-1A18-4D85-80C5-B6DEDBAB7B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2b85d2-54f1-4500-98f5-23c79f6cda42"/>
    <ds:schemaRef ds:uri="9fd6bab6-6ac3-4c3e-ba8c-d591a4752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6F12CF-7437-4C73-8F3D-7B1BC0CC4BE8}">
  <ds:schemaRefs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9fd6bab6-6ac3-4c3e-ba8c-d591a4752cd7"/>
    <ds:schemaRef ds:uri="0a2b85d2-54f1-4500-98f5-23c79f6cda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8</vt:i4>
      </vt:variant>
    </vt:vector>
  </HeadingPairs>
  <TitlesOfParts>
    <vt:vector size="8" baseType="lpstr">
      <vt:lpstr>דצמבר 2025</vt:lpstr>
      <vt:lpstr>ינואר 2026</vt:lpstr>
      <vt:lpstr>פברואר 2026</vt:lpstr>
      <vt:lpstr>מרץ 2026 </vt:lpstr>
      <vt:lpstr>אפריל 2026</vt:lpstr>
      <vt:lpstr>מאי 2026</vt:lpstr>
      <vt:lpstr>יוני 2026</vt:lpstr>
      <vt:lpstr>יולי 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2026-08-11T08:24:22Z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0x0101001A0A24C61590504ABCFDB990FB22C7D1</vt:lpwstr>
  </property>
  <property fmtid="{D5CDD505-2E9C-101B-9397-08002B2CF9AE}" pid="3" name="MediaServiceImageTags">
    <vt:lpwstr/>
  </property>
</Properties>
</file>